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upercorporation-my.sharepoint.com/personal/pornwisa_m_supercorp_co_th/Documents/Desktop/FS 2Q2024/"/>
    </mc:Choice>
  </mc:AlternateContent>
  <xr:revisionPtr revIDLastSave="0" documentId="8_{972F3CA2-257B-4C64-B8F0-00C7BAED33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S-T  (2)" sheetId="1" r:id="rId1"/>
    <sheet name="PL-T 3M" sheetId="8" r:id="rId2"/>
    <sheet name="PL-T 6M" sheetId="2" r:id="rId3"/>
    <sheet name="Change EQU Conso-T (3)" sheetId="3" r:id="rId4"/>
    <sheet name="Change EQU -T (2)" sheetId="4" r:id="rId5"/>
    <sheet name="CF" sheetId="6" r:id="rId6"/>
  </sheets>
  <definedNames>
    <definedName name="__123Graph_BPIS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Order2" hidden="1">0</definedName>
    <definedName name="AS2DocOpenMode" hidden="1">"AS2DocumentEdit"</definedName>
    <definedName name="HTML_CodePage" hidden="1">874</definedName>
    <definedName name="HTML_Control" localSheetId="3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3" hidden="1">{"'SCBMF'!$A$1:$I$51","'SCBDA'!$A$1:$I$45","'SCBBA'!$A$1:$I$37"}</definedName>
    <definedName name="invert_e" hidden="1">{"'SCBMF'!$A$1:$I$51","'SCBDA'!$A$1:$I$45","'SCBBA'!$A$1:$I$37"}</definedName>
    <definedName name="nut" localSheetId="3" hidden="1">#REF!</definedName>
    <definedName name="nut" localSheetId="4" hidden="1">#REF!</definedName>
    <definedName name="nut" hidden="1">#REF!</definedName>
    <definedName name="TextRefCopyRangeCount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0" i="6" l="1"/>
  <c r="J90" i="6"/>
  <c r="J93" i="6"/>
  <c r="F93" i="6"/>
  <c r="E45" i="2" l="1"/>
  <c r="AB26" i="3"/>
  <c r="AB25" i="3"/>
  <c r="K42" i="1"/>
  <c r="G89" i="1"/>
  <c r="I42" i="1"/>
  <c r="G42" i="1"/>
  <c r="K45" i="8" l="1"/>
  <c r="I45" i="8"/>
  <c r="G45" i="8"/>
  <c r="E45" i="8"/>
  <c r="K13" i="8"/>
  <c r="K20" i="8" s="1"/>
  <c r="K25" i="8" s="1"/>
  <c r="K27" i="8" s="1"/>
  <c r="I13" i="8"/>
  <c r="I20" i="8" s="1"/>
  <c r="I25" i="8" s="1"/>
  <c r="I27" i="8" s="1"/>
  <c r="G13" i="8"/>
  <c r="G20" i="8" s="1"/>
  <c r="G25" i="8" s="1"/>
  <c r="G27" i="8" s="1"/>
  <c r="E13" i="8"/>
  <c r="E20" i="8" s="1"/>
  <c r="E25" i="8" s="1"/>
  <c r="E27" i="8" s="1"/>
  <c r="G48" i="8" l="1"/>
  <c r="G41" i="8"/>
  <c r="G37" i="8"/>
  <c r="I41" i="8"/>
  <c r="I37" i="8"/>
  <c r="I48" i="8"/>
  <c r="E41" i="8"/>
  <c r="E37" i="8"/>
  <c r="E48" i="8"/>
  <c r="K37" i="8"/>
  <c r="K48" i="8" l="1"/>
  <c r="K41" i="8"/>
  <c r="H90" i="6"/>
  <c r="AB19" i="3"/>
  <c r="AB18" i="3"/>
  <c r="AB17" i="3"/>
  <c r="AB16" i="3"/>
  <c r="E28" i="3" l="1"/>
  <c r="G23" i="1" l="1"/>
  <c r="F74" i="6" l="1"/>
  <c r="M19" i="4" l="1"/>
  <c r="Z27" i="3"/>
  <c r="Z28" i="3" s="1"/>
  <c r="O27" i="3"/>
  <c r="U27" i="3" s="1"/>
  <c r="M78" i="1" l="1"/>
  <c r="I78" i="1"/>
  <c r="M23" i="1"/>
  <c r="I23" i="1"/>
  <c r="I13" i="2" l="1"/>
  <c r="K78" i="1"/>
  <c r="K23" i="1"/>
  <c r="U23" i="3"/>
  <c r="AB20" i="3"/>
  <c r="O12" i="4"/>
  <c r="M127" i="1"/>
  <c r="M129" i="1" s="1"/>
  <c r="I127" i="1"/>
  <c r="I129" i="1" s="1"/>
  <c r="M89" i="1"/>
  <c r="I89" i="1"/>
  <c r="M42" i="1"/>
  <c r="I90" i="1" l="1"/>
  <c r="I130" i="1" s="1"/>
  <c r="M90" i="1"/>
  <c r="M130" i="1" s="1"/>
  <c r="I43" i="1"/>
  <c r="M43" i="1"/>
  <c r="H74" i="6" l="1"/>
  <c r="L90" i="6" l="1"/>
  <c r="L74" i="6"/>
  <c r="L12" i="6"/>
  <c r="H12" i="6"/>
  <c r="O14" i="4"/>
  <c r="M15" i="4"/>
  <c r="O21" i="3"/>
  <c r="Z21" i="3"/>
  <c r="S21" i="3"/>
  <c r="Q21" i="3"/>
  <c r="M21" i="3"/>
  <c r="K21" i="3"/>
  <c r="I21" i="3"/>
  <c r="G21" i="3"/>
  <c r="E21" i="3"/>
  <c r="K13" i="2"/>
  <c r="K20" i="2" s="1"/>
  <c r="K25" i="2" s="1"/>
  <c r="K27" i="2" s="1"/>
  <c r="L10" i="6" s="1"/>
  <c r="G45" i="2"/>
  <c r="G13" i="2"/>
  <c r="G20" i="2" s="1"/>
  <c r="G25" i="2" s="1"/>
  <c r="G27" i="2" s="1"/>
  <c r="H10" i="6" s="1"/>
  <c r="H27" i="6" l="1"/>
  <c r="H38" i="6" s="1"/>
  <c r="H40" i="6" s="1"/>
  <c r="H92" i="6" s="1"/>
  <c r="H94" i="6" s="1"/>
  <c r="L27" i="6"/>
  <c r="L38" i="6" s="1"/>
  <c r="L40" i="6" s="1"/>
  <c r="L92" i="6" s="1"/>
  <c r="L94" i="6" s="1"/>
  <c r="K39" i="2"/>
  <c r="K37" i="2"/>
  <c r="K45" i="2" s="1"/>
  <c r="G39" i="2"/>
  <c r="G48" i="2" s="1"/>
  <c r="G37" i="2"/>
  <c r="G41" i="2"/>
  <c r="K48" i="2" l="1"/>
  <c r="K41" i="2"/>
  <c r="X14" i="3"/>
  <c r="J74" i="6"/>
  <c r="AB14" i="3" l="1"/>
  <c r="M20" i="4" l="1"/>
  <c r="O28" i="3"/>
  <c r="U21" i="3" l="1"/>
  <c r="K15" i="4" l="1"/>
  <c r="I15" i="4"/>
  <c r="G15" i="4"/>
  <c r="E15" i="4"/>
  <c r="J12" i="6" l="1"/>
  <c r="I28" i="3" l="1"/>
  <c r="G28" i="3"/>
  <c r="X21" i="3" l="1"/>
  <c r="AB21" i="3" l="1"/>
  <c r="G17" i="4" l="1"/>
  <c r="G20" i="4" s="1"/>
  <c r="E17" i="4"/>
  <c r="O17" i="4" s="1"/>
  <c r="E20" i="4" l="1"/>
  <c r="O15" i="4"/>
  <c r="Q28" i="3" l="1"/>
  <c r="F12" i="6" l="1"/>
  <c r="K43" i="1" l="1"/>
  <c r="I20" i="4" l="1"/>
  <c r="K28" i="3" l="1"/>
  <c r="G43" i="1" l="1"/>
  <c r="I20" i="2" l="1"/>
  <c r="I25" i="2" s="1"/>
  <c r="I27" i="2" s="1"/>
  <c r="I39" i="2" s="1"/>
  <c r="I48" i="2" s="1"/>
  <c r="I37" i="2" l="1"/>
  <c r="I41" i="2"/>
  <c r="J10" i="6"/>
  <c r="J27" i="6" s="1"/>
  <c r="J38" i="6" l="1"/>
  <c r="J40" i="6" s="1"/>
  <c r="J92" i="6" s="1"/>
  <c r="J94" i="6" s="1"/>
  <c r="K19" i="4"/>
  <c r="O19" i="4" s="1"/>
  <c r="O20" i="4" l="1"/>
  <c r="K20" i="4"/>
  <c r="K127" i="1" l="1"/>
  <c r="K129" i="1" s="1"/>
  <c r="K89" i="1" l="1"/>
  <c r="K90" i="1" s="1"/>
  <c r="K130" i="1" s="1"/>
  <c r="G78" i="1" l="1"/>
  <c r="G90" i="1" l="1"/>
  <c r="E13" i="2" l="1"/>
  <c r="E20" i="2" s="1"/>
  <c r="E25" i="2" l="1"/>
  <c r="E27" i="2" s="1"/>
  <c r="E39" i="2" s="1"/>
  <c r="E41" i="2" l="1"/>
  <c r="E48" i="2"/>
  <c r="E37" i="2"/>
  <c r="F10" i="6"/>
  <c r="F27" i="6" s="1"/>
  <c r="M27" i="3" l="1"/>
  <c r="F38" i="6"/>
  <c r="F40" i="6" s="1"/>
  <c r="F92" i="6" s="1"/>
  <c r="F94" i="6" s="1"/>
  <c r="M28" i="3" l="1"/>
  <c r="X27" i="3"/>
  <c r="I45" i="2"/>
  <c r="G127" i="1"/>
  <c r="G129" i="1" s="1"/>
  <c r="G130" i="1" s="1"/>
  <c r="S28" i="3" l="1"/>
  <c r="U28" i="3" s="1"/>
  <c r="AB27" i="3" l="1"/>
  <c r="AB28" i="3" s="1"/>
  <c r="X28" i="3"/>
</calcChain>
</file>

<file path=xl/sharedStrings.xml><?xml version="1.0" encoding="utf-8"?>
<sst xmlns="http://schemas.openxmlformats.org/spreadsheetml/2006/main" count="602" uniqueCount="238">
  <si>
    <t>บริษัท ซุปเปอร์ เอนเนอร์ยี คอร์เปอเรชั่น จำกัด (มหาชน) และบริษัทย่อย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</si>
  <si>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</si>
  <si>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</si>
  <si>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</si>
  <si>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</si>
  <si>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</si>
  <si>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</si>
  <si>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</si>
  <si>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</si>
  <si>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</si>
  <si>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</si>
  <si>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</si>
  <si>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</si>
  <si>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</si>
  <si>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</si>
  <si>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</si>
  <si>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เงินฝากธนาคารที่ใช้เป็นหลักประกัน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</si>
  <si>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</si>
  <si>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</si>
  <si>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</si>
  <si>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</si>
  <si>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</si>
  <si>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</si>
  <si>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</si>
  <si>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</si>
  <si>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</si>
  <si>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</si>
  <si>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</si>
  <si>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</si>
  <si>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</si>
  <si>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</si>
  <si>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</si>
  <si>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</si>
  <si>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</si>
  <si>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</si>
  <si>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</si>
  <si>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</si>
  <si>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</si>
  <si>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</si>
  <si>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</si>
  <si>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</si>
  <si>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</si>
  <si>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</si>
  <si>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</si>
  <si>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</si>
  <si>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</si>
  <si>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</si>
  <si>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</si>
  <si>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</si>
  <si>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</si>
  <si>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</si>
  <si>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</si>
  <si>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</si>
  <si>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</si>
  <si>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</si>
  <si>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</si>
  <si>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</si>
  <si>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</si>
  <si>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</si>
  <si>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</si>
  <si>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</si>
  <si>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</si>
  <si>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</si>
  <si>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</si>
  <si>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</si>
  <si>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</si>
  <si>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</si>
  <si>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</si>
  <si>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</si>
  <si>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</si>
  <si>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</si>
  <si>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</si>
  <si>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</si>
  <si>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</si>
  <si>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</si>
  <si>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</si>
  <si>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รายได้ทางการเงิน</t>
  </si>
  <si>
    <t>ต้นทุนทางการเงิน</t>
  </si>
  <si>
    <t>กำไร (ขาดทุน) เบ็ดเสร็จอื่น :</t>
  </si>
  <si>
    <t>ผลต่างของอัตราแลกเปลี่ยนจากการแปลงค่างบการเงิน</t>
  </si>
  <si>
    <t>ที่กำหนดไว้ - สุทธิจากภาษีเงินได้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</si>
  <si>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</si>
  <si>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</si>
  <si>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</si>
  <si>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</si>
  <si>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</si>
  <si>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</si>
  <si>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</si>
  <si>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</si>
  <si>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</si>
  <si>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รวมส่วนของ</t>
  </si>
  <si>
    <t>ไม่มีอำนาจควบคุม</t>
  </si>
  <si>
    <t>และชำระแล้ว</t>
  </si>
  <si>
    <t>ส่วนเกินมูลค่า</t>
  </si>
  <si>
    <t>จัดสรรแล้ว</t>
  </si>
  <si>
    <t>ยังไม่ได้จัดสรร</t>
  </si>
  <si>
    <t>ผลต่างของ</t>
  </si>
  <si>
    <t>ผู้ถือหุ้นบริษัทใหญ่</t>
  </si>
  <si>
    <t>หุ้นสามัญ</t>
  </si>
  <si>
    <t>ทุนสำรองตามกฎหมาย</t>
  </si>
  <si>
    <t>อัตราแลกเปลี่ยน</t>
  </si>
  <si>
    <t>องค์ประกอบอื่น</t>
  </si>
  <si>
    <t>สัดส่วนการถือหุ้น</t>
  </si>
  <si>
    <t>จากการแปลงค่า</t>
  </si>
  <si>
    <t>ของส่วนของ</t>
  </si>
  <si>
    <t>ในบริษัทย่อย</t>
  </si>
  <si>
    <t>งบการเงิน</t>
  </si>
  <si>
    <t>ผู้ถือหุ้น</t>
  </si>
  <si>
    <t>การเปลี่ยนแปลงในส่วนของผู้ถือหุ้น :</t>
  </si>
  <si>
    <t xml:space="preserve">ทุนสำรองตามกฎหมาย </t>
  </si>
  <si>
    <t>-</t>
  </si>
  <si>
    <t xml:space="preserve">งบการเงินเฉพาะกิจการ 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</si>
  <si>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</si>
  <si>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</si>
  <si>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</si>
  <si>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ค่าใช้จ่ายผลประโยชน์พนักงาน</t>
  </si>
  <si>
    <t>การเปลี่ยนแปลงในสินทรัพย์ดำเนินงาน (เพิ่มขึ้น) ลดลง</t>
  </si>
  <si>
    <t>เงินสดรับ (จ่าย) จากกิจกรรมดำเนินงาน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</si>
  <si>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</si>
  <si>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</si>
  <si>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</si>
  <si>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เงินสดจ่ายซื้อสินทรัพย์ไม่มีตัวตน</t>
  </si>
  <si>
    <t>เงินสดจ่ายซื้อที่ดิน อาคารและอุปกรณ์</t>
  </si>
  <si>
    <t>เงินสดจ่ายเพื่อให้กู้ยืมระยะสั้นแก่กิจการที่เกี่ยวข้องกัน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</si>
  <si>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</si>
  <si>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</si>
  <si>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</si>
  <si>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ชำระคืนเงินกู้ยืมระยะยาวจากสถาบันการเงิน</t>
  </si>
  <si>
    <t>เงินสดจ่ายต้นทุนทางการเงิน</t>
  </si>
  <si>
    <t>รายได้ (ค่าใช้จ่าย) ภาษีเงินได้</t>
  </si>
  <si>
    <t>การเปลี่ยนแปลงในหนี้สินดำเนินงานเพิ่มขึ้น (ลดลง)</t>
  </si>
  <si>
    <t>ลูกหนี้ตามสัญญาเช่าเงินทุนหมุนเวียน</t>
  </si>
  <si>
    <t>ใหม่ของผลประโยชน์</t>
  </si>
  <si>
    <t xml:space="preserve">พนักงานที่กำหนดไว้ </t>
  </si>
  <si>
    <t>สุทธิจากภาษีเงินได้</t>
  </si>
  <si>
    <t xml:space="preserve"> </t>
  </si>
  <si>
    <t>สินทรัพย์ทางการเงินไม่หมุนเวียนอื่น</t>
  </si>
  <si>
    <t>ลูกหนี้ตามสัญญาเช่าเงินทุนไม่หมุนเวียน</t>
  </si>
  <si>
    <t>ขาดทุนจากการวัดมูลค่าของสินทรัพย์ทางการเงิน</t>
  </si>
  <si>
    <t>ไม่หมุนเวียนอื่น - สุทธิจากภาษีเงินได้</t>
  </si>
  <si>
    <t>ค่าเสื่อมราคา ค่าตัดจำหน่ายสิทธิในการดำเนินการผลิตและ</t>
  </si>
  <si>
    <t xml:space="preserve">ค่าตัดจำหน่ายสินทรัพย์ไม่มีตัวตน </t>
  </si>
  <si>
    <t>เงินกู้ยืมระยะสั้นจากบุคคลและกิจการที่เกี่ยวข้องกัน</t>
  </si>
  <si>
    <t>รายได้เงินปันผลจากบริษัทร่วม</t>
  </si>
  <si>
    <t>ขาดทุนจากการวัดมูลค่า</t>
  </si>
  <si>
    <t>ของสินทรัพย์ทาง</t>
  </si>
  <si>
    <t>การเงินไม่หมุนเวียนอื่น</t>
  </si>
  <si>
    <t>สินทรัพย์ภาษีเงินได้รอการตัดบัญชี</t>
  </si>
  <si>
    <t>ขาดทุนจากการวัดมูลค่าใหม่ของผลประโยชน์พนักงาน</t>
  </si>
  <si>
    <t>เงินสดรับจากเงินให้กู้ยืมระยะสั้นแก่กิจการที่เกี่ยวข้องกัน</t>
  </si>
  <si>
    <t>เงินสดรับจากการลดเงินลงทุนในบริษัทร่วม</t>
  </si>
  <si>
    <t xml:space="preserve">          จัดสรรแล้ว</t>
  </si>
  <si>
    <t>หนี้สินตราสารอนุพันธ์ไม่หมุนเวียน</t>
  </si>
  <si>
    <t>2566</t>
  </si>
  <si>
    <t>เงินให้กู้ยืมระยะยาวแก่กิจการที่เกี่ยวข้องกัน</t>
  </si>
  <si>
    <t>ค่าใช้จ่าย (รายได้) ภาษีเงินได้</t>
  </si>
  <si>
    <t>(กำไร) ขาดทุนจากอัตราแลกเปลี่ยนเงินตราต่างประเทศที่ยังไม่เกิดขึ้นจริง - สุทธิ</t>
  </si>
  <si>
    <t>เงินสดสุทธิได้มาจาก (ใช้ไปใน) กิจกรรมดำเนินงาน</t>
  </si>
  <si>
    <t>เงินสดรับจากดอกเบี้ยรับ</t>
  </si>
  <si>
    <t>เงินสดสุทธิได้มาจาก (ใช้ไปใน) กิจกรรมลงทุน</t>
  </si>
  <si>
    <t>เงินสดรับจากลูกหนี้ตามสัญญาเช่าเงินทุนหมุนเวียน</t>
  </si>
  <si>
    <t>เงินสดรับจากการขายที่ดิน อาคารและอุปกรณ์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</si>
  <si>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</si>
  <si>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</si>
  <si>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เงินสดรับจากเงินกู้ยืมระยะยาวจากสถาบันการเงิน</t>
  </si>
  <si>
    <t>ชำระหนี้สินตามสัญญาเช่า</t>
  </si>
  <si>
    <t>หนี้สินตราสารอนุพันธ์หมุนเวียน</t>
  </si>
  <si>
    <t>หุ้นสามัญ 27,349,473,107 หุ้น ชำระเต็มมูลค่าแล้ว</t>
  </si>
  <si>
    <t>กำไร (ขาดทุน) ก่อนค่าใช้จ่ายภาษีเงินได้</t>
  </si>
  <si>
    <t>การแบ่งปันกำไร (ขาดทุน)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</si>
  <si>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</si>
  <si>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</si>
  <si>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เงินเบิกเกินบัญชีและเงินกู้ยืมระยะสั้นจากสถาบันการเงินเพิ่มขึ้น (ลดลง)</t>
  </si>
  <si>
    <t>จากการเปลี่ยนแปลง</t>
  </si>
  <si>
    <t>ณ วันที่</t>
  </si>
  <si>
    <t>(ยังไม่ได้ตรวจสอบ)</t>
  </si>
  <si>
    <t>31 ธันวาคม</t>
  </si>
  <si>
    <t>2567</t>
  </si>
  <si>
    <t>กำไร (ขาดทุน) เบ็ดเสร็จรวมสำหรับงวด</t>
  </si>
  <si>
    <t>ส่วนเกินกว่าทุน</t>
  </si>
  <si>
    <t>กำไร (ขาดทุน) สำหรับงวด</t>
  </si>
  <si>
    <t>จำหน่ายไฟฟ้า น้ำดิบ และ น้ำประปา ค่าตัดจำหน่ายสินทรัพย์สิทธิการใช้และ</t>
  </si>
  <si>
    <t>ส่วนของหนี้สินตามสัญญาเช่าที่ถึงกำหนดชำระ</t>
  </si>
  <si>
    <t>หนี้สินตามสัญญาเช่า</t>
  </si>
  <si>
    <t>ส่วนแบ่งกำไรของเงินลงทุนในบริษัทร่วมที่ใช้วิธีส่วนได้เสีย</t>
  </si>
  <si>
    <t>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</si>
  <si>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</si>
  <si>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ยอดคงเหลือ ณ ต้นงวด วันที่ 1 มกราคม 2566</t>
  </si>
  <si>
    <t>ยอดคงเหลือ ณ ต้นงวด วันที่ 1 มกราคม 2567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</si>
  <si>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</si>
  <si>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</si>
  <si>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งบฐานะการเงิน</t>
  </si>
  <si>
    <t>งบการเปลี่ยนแปลงส่วนของผู้ถือหุ้น</t>
  </si>
  <si>
    <t>ดูหมายเหตุประกอบงบการเงินแบบย่อ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</si>
  <si>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</si>
  <si>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</si>
  <si>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ขาดทุนเบ็ดเสร็จรวมสำหรับงวด</t>
  </si>
  <si>
    <t>เงินให้กู้ยืมระยะยาวแก่กิจการที่เกี่ยวข้องกันที่ถึงกำหนดชำระภายในหนึ่งปี</t>
  </si>
  <si>
    <t>4, 18</t>
  </si>
  <si>
    <t>หนี้สินที่รวมในกลุ่มสินทรัพย์ที่จัดประเภทเป็นสินทรัพย์ที่ถือไว้เพื่อขาย</t>
  </si>
  <si>
    <t>ขาดทุนจากการด้อยค่าและตัดจำหน่ายสินทรัพย์</t>
  </si>
  <si>
    <t>(กลับรายการ) ผลขาดทุนจากค่าเผื่อด้านเครดิตและค่าเผื่อการด้อยค่า</t>
  </si>
  <si>
    <t>จ่ายภาษีเงินได้</t>
  </si>
  <si>
    <t>เงินสดสุทธิใช้ไปในกิจกรรมจัดหาเงิน</t>
  </si>
  <si>
    <t>สินทรัพย์ที่รวมในกลุ่มสินทรัพย์ที่จัดประเภทเป็นสินทรัพย์ที่ถือไว้เพื่อขาย</t>
  </si>
  <si>
    <t>12, 30</t>
  </si>
  <si>
    <t>26, 30</t>
  </si>
  <si>
    <t>6, 20</t>
  </si>
  <si>
    <t>ประมาณการหนี้สินอื่น</t>
  </si>
  <si>
    <t>ส่วนแบ่งกำไรของเงินลงทุนในบริษัทร่วม</t>
  </si>
  <si>
    <t>กำไร (ขาดทุน) จากการดำเนินงานก่อนการเปลี่ยนแปลงในสินทรัพย์และหนี้สินดำเนินงาน</t>
  </si>
  <si>
    <t>กำไร (ขาดทุน) จากการวัดมูลค่ายุติธรรมสินทรัพย์ทางการเงินและหนี้สินทางการเงิน</t>
  </si>
  <si>
    <t>กำไรจากกิจกรรมดำเนินงาน</t>
  </si>
  <si>
    <t>ณ วันที่ 30 มิถุนายน 2567</t>
  </si>
  <si>
    <t>30 มิถุนายน</t>
  </si>
  <si>
    <t>สำหรับงวดหกเดือนสิ้นสุดวันที่ 30 มิถุนายน 2567</t>
  </si>
  <si>
    <t>สำหรับงวดสามเดือนสิ้นสุดวันที่ 30 มิถุนายน 2567</t>
  </si>
  <si>
    <t>ยอดคงเหลือ ณ ปลายงวด วันที่ 30 มิถุนายน 2566</t>
  </si>
  <si>
    <t>ยอดคงเหลือ ณ ปลายงวด วันที่ 30 มิถุนายน 2567</t>
  </si>
  <si>
    <t>ขายบริษัทย่อย</t>
  </si>
  <si>
    <t>เงินปันผลจ่าย</t>
  </si>
  <si>
    <t>รับชำระค่าหุ้น</t>
  </si>
  <si>
    <t>เปลี่ยนแปลงสัดส่วนการถือหุ้นในบริษัทย่อย</t>
  </si>
  <si>
    <t>เงินสดรับชำระค่าหุ้นจากส่วนได้เสียที่ไม่มีอำนาจควบคุม</t>
  </si>
  <si>
    <t>เงินสดรับจากการขายเงินลงทุนในบริษัทย่อยที่ไม่เสียอำนาจควบคุม</t>
  </si>
  <si>
    <t>เงินสดและรายการเทียบเท่าเงินสดเพิ่มขึ้น (ลดลง) สุทธิ</t>
  </si>
  <si>
    <t>จัดตั้งบริษัทย่อย</t>
  </si>
  <si>
    <t>กำไร (ขาดทุน) จากการแลกเปลี่ยนเงินตราต่างประเทศ - สุทธิ</t>
  </si>
  <si>
    <t>27</t>
  </si>
  <si>
    <t>1</t>
  </si>
  <si>
    <t>(กำไร) ขาดทุนจากการวัดมูลค่ายุติธรรมสินทรัพย์ทางการเงินและหนี้สินทางการเงิน</t>
  </si>
  <si>
    <t xml:space="preserve">เงินสดจ่ายซื้อเงินลงทุนในบริษัทย่อย </t>
  </si>
  <si>
    <t>เงินสดจ่ายเพื่อให้กู้ยืมระยะสั้นแก่กิจการอื่น</t>
  </si>
  <si>
    <t>เงินสดรับจากการออกหุ้นกู้ระยะยาว</t>
  </si>
  <si>
    <t>ชำระคืนหุ้นกู้ระยะยาว</t>
  </si>
  <si>
    <t>(กำไร) ขาดทุนจากการจำหน่ายสินทรัพย์</t>
  </si>
  <si>
    <t>5.3, 26</t>
  </si>
  <si>
    <t>เงินสดจ่ายซื้อเงินลงทุนในบริษัทย่อยที่ถือไว้เพื่อขาย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</si>
</sst>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2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8"/>
      <name val="Angsana New"/>
      <family val="1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i/>
      <sz val="14"/>
      <name val="Angsana New"/>
      <family val="1"/>
      <charset val="222"/>
    </font>
    <font>
      <b/>
      <i/>
      <sz val="14"/>
      <name val="Angsana New"/>
      <family val="1"/>
      <charset val="222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rgb="FFFF0000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  <font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3" fillId="0" borderId="0" applyFont="0" applyFill="0" applyBorder="0" applyAlignment="0" applyProtection="0"/>
    <xf numFmtId="165" fontId="3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165" fontId="8" fillId="0" borderId="0"/>
    <xf numFmtId="164" fontId="3" fillId="0" borderId="0" applyFont="0" applyFill="0" applyBorder="0" applyAlignment="0" applyProtection="0"/>
    <xf numFmtId="0" fontId="8" fillId="0" borderId="0"/>
    <xf numFmtId="0" fontId="2" fillId="0" borderId="0"/>
    <xf numFmtId="164" fontId="13" fillId="0" borderId="0" applyFont="0" applyFill="0" applyBorder="0" applyAlignment="0" applyProtection="0"/>
    <xf numFmtId="165" fontId="3" fillId="0" borderId="0"/>
    <xf numFmtId="9" fontId="13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</cellStyleXfs>
  <cellXfs count="273">
    <xf numFmtId="0" fontId="0" fillId="0" borderId="0" xfId="0"/>
    <xf numFmtId="167" fontId="5" fillId="0" borderId="0" xfId="3" applyNumberFormat="1" applyFont="1" applyFill="1" applyBorder="1"/>
    <xf numFmtId="0" fontId="6" fillId="0" borderId="0" xfId="4" quotePrefix="1" applyNumberFormat="1" applyFont="1" applyFill="1" applyBorder="1" applyAlignment="1">
      <alignment horizontal="center" shrinkToFit="1"/>
    </xf>
    <xf numFmtId="0" fontId="7" fillId="0" borderId="0" xfId="4" quotePrefix="1" applyNumberFormat="1" applyFont="1" applyFill="1" applyBorder="1" applyAlignment="1">
      <alignment horizontal="center" shrinkToFit="1"/>
    </xf>
    <xf numFmtId="167" fontId="5" fillId="0" borderId="0" xfId="3" applyNumberFormat="1" applyFont="1" applyFill="1" applyAlignment="1">
      <alignment shrinkToFit="1"/>
    </xf>
    <xf numFmtId="167" fontId="5" fillId="0" borderId="0" xfId="3" applyNumberFormat="1" applyFont="1" applyFill="1"/>
    <xf numFmtId="168" fontId="5" fillId="0" borderId="2" xfId="4" applyNumberFormat="1" applyFont="1" applyFill="1" applyBorder="1" applyAlignment="1">
      <alignment horizontal="right" shrinkToFit="1"/>
    </xf>
    <xf numFmtId="168" fontId="5" fillId="0" borderId="0" xfId="4" applyNumberFormat="1" applyFont="1" applyFill="1" applyAlignment="1">
      <alignment horizontal="center" shrinkToFit="1"/>
    </xf>
    <xf numFmtId="43" fontId="5" fillId="0" borderId="0" xfId="4" applyFont="1" applyFill="1" applyAlignment="1">
      <alignment horizontal="right" shrinkToFit="1"/>
    </xf>
    <xf numFmtId="167" fontId="6" fillId="0" borderId="0" xfId="3" applyNumberFormat="1" applyFont="1" applyFill="1" applyBorder="1"/>
    <xf numFmtId="167" fontId="6" fillId="0" borderId="0" xfId="3" applyNumberFormat="1" applyFont="1" applyFill="1"/>
    <xf numFmtId="164" fontId="5" fillId="0" borderId="0" xfId="6" applyFont="1" applyFill="1" applyAlignment="1">
      <alignment horizontal="left"/>
    </xf>
    <xf numFmtId="0" fontId="5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43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Border="1" applyAlignment="1">
      <alignment horizontal="left" shrinkToFit="1"/>
    </xf>
    <xf numFmtId="168" fontId="5" fillId="0" borderId="0" xfId="6" applyNumberFormat="1" applyFont="1" applyFill="1" applyAlignment="1">
      <alignment horizontal="left" shrinkToFit="1"/>
    </xf>
    <xf numFmtId="164" fontId="5" fillId="0" borderId="0" xfId="6" applyFont="1" applyFill="1"/>
    <xf numFmtId="166" fontId="5" fillId="0" borderId="0" xfId="6" applyNumberFormat="1" applyFont="1" applyFill="1" applyAlignment="1">
      <alignment horizontal="center"/>
    </xf>
    <xf numFmtId="168" fontId="5" fillId="0" borderId="0" xfId="6" applyNumberFormat="1" applyFont="1" applyFill="1" applyBorder="1" applyAlignment="1">
      <alignment shrinkToFit="1"/>
    </xf>
    <xf numFmtId="168" fontId="5" fillId="0" borderId="0" xfId="6" applyNumberFormat="1" applyFont="1" applyFill="1" applyBorder="1" applyAlignment="1">
      <alignment horizontal="center" shrinkToFit="1"/>
    </xf>
    <xf numFmtId="164" fontId="6" fillId="0" borderId="0" xfId="6" applyFont="1" applyFill="1" applyAlignment="1">
      <alignment horizontal="left"/>
    </xf>
    <xf numFmtId="166" fontId="6" fillId="0" borderId="0" xfId="6" applyNumberFormat="1" applyFont="1" applyFill="1" applyAlignment="1">
      <alignment horizontal="center"/>
    </xf>
    <xf numFmtId="168" fontId="5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43" fontId="5" fillId="0" borderId="0" xfId="6" applyNumberFormat="1" applyFont="1" applyFill="1" applyAlignment="1">
      <alignment horizontal="center" shrinkToFit="1"/>
    </xf>
    <xf numFmtId="168" fontId="5" fillId="0" borderId="2" xfId="6" applyNumberFormat="1" applyFont="1" applyFill="1" applyBorder="1" applyAlignment="1">
      <alignment shrinkToFit="1"/>
    </xf>
    <xf numFmtId="168" fontId="6" fillId="0" borderId="2" xfId="4" applyNumberFormat="1" applyFont="1" applyFill="1" applyBorder="1" applyAlignment="1">
      <alignment shrinkToFit="1"/>
    </xf>
    <xf numFmtId="43" fontId="5" fillId="0" borderId="0" xfId="6" applyNumberFormat="1" applyFont="1" applyFill="1" applyAlignment="1">
      <alignment shrinkToFit="1"/>
    </xf>
    <xf numFmtId="167" fontId="5" fillId="0" borderId="0" xfId="3" applyNumberFormat="1" applyFont="1" applyFill="1" applyBorder="1" applyAlignment="1">
      <alignment shrinkToFit="1"/>
    </xf>
    <xf numFmtId="43" fontId="5" fillId="0" borderId="0" xfId="4" applyFont="1" applyFill="1" applyAlignment="1">
      <alignment shrinkToFit="1"/>
    </xf>
    <xf numFmtId="168" fontId="5" fillId="0" borderId="0" xfId="4" applyNumberFormat="1" applyFont="1" applyFill="1" applyAlignment="1">
      <alignment shrinkToFit="1"/>
    </xf>
    <xf numFmtId="49" fontId="5" fillId="0" borderId="0" xfId="3" applyNumberFormat="1" applyFont="1" applyFill="1"/>
    <xf numFmtId="164" fontId="6" fillId="0" borderId="1" xfId="6" applyFont="1" applyFill="1" applyBorder="1" applyAlignment="1">
      <alignment horizontal="center" shrinkToFit="1"/>
    </xf>
    <xf numFmtId="49" fontId="6" fillId="0" borderId="0" xfId="3" applyNumberFormat="1" applyFont="1" applyFill="1"/>
    <xf numFmtId="164" fontId="6" fillId="0" borderId="0" xfId="6" applyFont="1" applyFill="1" applyBorder="1" applyAlignment="1">
      <alignment horizontal="center" shrinkToFit="1"/>
    </xf>
    <xf numFmtId="164" fontId="6" fillId="0" borderId="0" xfId="6" applyFont="1" applyFill="1" applyBorder="1" applyAlignment="1">
      <alignment horizontal="right" shrinkToFit="1"/>
    </xf>
    <xf numFmtId="49" fontId="6" fillId="0" borderId="0" xfId="3" applyNumberFormat="1" applyFont="1" applyFill="1" applyBorder="1"/>
    <xf numFmtId="49" fontId="5" fillId="0" borderId="0" xfId="3" applyNumberFormat="1" applyFont="1" applyFill="1" applyBorder="1"/>
    <xf numFmtId="168" fontId="5" fillId="0" borderId="0" xfId="4" applyNumberFormat="1" applyFont="1" applyFill="1" applyBorder="1" applyAlignment="1">
      <alignment shrinkToFit="1"/>
    </xf>
    <xf numFmtId="164" fontId="5" fillId="0" borderId="0" xfId="1" applyFont="1" applyFill="1"/>
    <xf numFmtId="167" fontId="5" fillId="0" borderId="4" xfId="6" applyNumberFormat="1" applyFont="1" applyFill="1" applyBorder="1" applyAlignment="1">
      <alignment horizontal="center" shrinkToFit="1"/>
    </xf>
    <xf numFmtId="167" fontId="5" fillId="0" borderId="0" xfId="6" applyNumberFormat="1" applyFont="1" applyFill="1" applyBorder="1" applyAlignment="1">
      <alignment horizontal="center" shrinkToFit="1"/>
    </xf>
    <xf numFmtId="167" fontId="11" fillId="0" borderId="0" xfId="8" applyNumberFormat="1" applyFont="1" applyFill="1"/>
    <xf numFmtId="167" fontId="6" fillId="0" borderId="0" xfId="8" applyNumberFormat="1" applyFont="1" applyFill="1"/>
    <xf numFmtId="167" fontId="6" fillId="0" borderId="0" xfId="6" applyNumberFormat="1" applyFont="1" applyFill="1" applyBorder="1" applyAlignment="1">
      <alignment horizontal="center" shrinkToFit="1"/>
    </xf>
    <xf numFmtId="173" fontId="5" fillId="0" borderId="0" xfId="6" applyNumberFormat="1" applyFont="1" applyFill="1" applyBorder="1" applyAlignment="1">
      <alignment horizontal="right" vertical="center" shrinkToFit="1"/>
    </xf>
    <xf numFmtId="174" fontId="5" fillId="0" borderId="0" xfId="6" applyNumberFormat="1" applyFont="1" applyFill="1" applyBorder="1" applyAlignment="1">
      <alignment horizontal="center" shrinkToFit="1"/>
    </xf>
    <xf numFmtId="37" fontId="5" fillId="0" borderId="0" xfId="6" applyNumberFormat="1" applyFont="1" applyFill="1" applyBorder="1" applyAlignment="1">
      <alignment horizontal="right" shrinkToFit="1"/>
    </xf>
    <xf numFmtId="37" fontId="5" fillId="0" borderId="0" xfId="6" applyNumberFormat="1" applyFont="1" applyFill="1" applyBorder="1" applyAlignment="1">
      <alignment shrinkToFit="1"/>
    </xf>
    <xf numFmtId="173" fontId="5" fillId="0" borderId="0" xfId="6" applyNumberFormat="1" applyFont="1" applyFill="1" applyBorder="1" applyAlignment="1">
      <alignment horizontal="center" shrinkToFit="1"/>
    </xf>
    <xf numFmtId="167" fontId="5" fillId="0" borderId="0" xfId="8" applyNumberFormat="1" applyFont="1" applyFill="1"/>
    <xf numFmtId="167" fontId="5" fillId="0" borderId="0" xfId="8" applyNumberFormat="1" applyFont="1" applyFill="1" applyBorder="1"/>
    <xf numFmtId="168" fontId="5" fillId="0" borderId="0" xfId="4" applyNumberFormat="1" applyFont="1" applyFill="1" applyBorder="1" applyAlignment="1">
      <alignment horizontal="right" shrinkToFit="1"/>
    </xf>
    <xf numFmtId="168" fontId="5" fillId="0" borderId="0" xfId="6" applyNumberFormat="1" applyFont="1" applyFill="1" applyBorder="1"/>
    <xf numFmtId="174" fontId="5" fillId="0" borderId="1" xfId="6" applyNumberFormat="1" applyFont="1" applyFill="1" applyBorder="1" applyAlignment="1">
      <alignment horizontal="center" shrinkToFit="1"/>
    </xf>
    <xf numFmtId="168" fontId="5" fillId="0" borderId="3" xfId="6" applyNumberFormat="1" applyFont="1" applyFill="1" applyBorder="1" applyAlignment="1">
      <alignment shrinkToFit="1"/>
    </xf>
    <xf numFmtId="43" fontId="5" fillId="0" borderId="0" xfId="4" applyFont="1" applyFill="1" applyBorder="1"/>
    <xf numFmtId="168" fontId="5" fillId="0" borderId="0" xfId="4" applyNumberFormat="1" applyFont="1" applyFill="1" applyBorder="1" applyAlignment="1">
      <alignment horizontal="center" shrinkToFit="1"/>
    </xf>
    <xf numFmtId="167" fontId="11" fillId="0" borderId="0" xfId="3" applyNumberFormat="1" applyFont="1" applyFill="1"/>
    <xf numFmtId="167" fontId="5" fillId="0" borderId="1" xfId="3" applyNumberFormat="1" applyFont="1" applyFill="1" applyBorder="1"/>
    <xf numFmtId="167" fontId="6" fillId="0" borderId="0" xfId="4" quotePrefix="1" applyNumberFormat="1" applyFont="1" applyFill="1" applyBorder="1" applyAlignment="1">
      <alignment horizontal="center"/>
    </xf>
    <xf numFmtId="167" fontId="6" fillId="0" borderId="0" xfId="4" applyNumberFormat="1" applyFont="1" applyFill="1" applyBorder="1"/>
    <xf numFmtId="0" fontId="5" fillId="0" borderId="0" xfId="3" applyNumberFormat="1" applyFont="1" applyFill="1"/>
    <xf numFmtId="164" fontId="5" fillId="0" borderId="0" xfId="11" quotePrefix="1" applyFont="1" applyFill="1" applyBorder="1" applyAlignment="1">
      <alignment horizontal="center"/>
    </xf>
    <xf numFmtId="168" fontId="5" fillId="0" borderId="0" xfId="3" applyNumberFormat="1" applyFont="1" applyFill="1"/>
    <xf numFmtId="168" fontId="5" fillId="0" borderId="0" xfId="4" applyNumberFormat="1" applyFont="1" applyFill="1" applyBorder="1"/>
    <xf numFmtId="168" fontId="5" fillId="0" borderId="0" xfId="3" applyNumberFormat="1" applyFont="1" applyFill="1" applyBorder="1"/>
    <xf numFmtId="168" fontId="5" fillId="0" borderId="0" xfId="4" applyNumberFormat="1" applyFont="1" applyFill="1"/>
    <xf numFmtId="168" fontId="5" fillId="0" borderId="0" xfId="4" applyNumberFormat="1" applyFont="1" applyFill="1" applyBorder="1" applyAlignment="1">
      <alignment horizontal="center"/>
    </xf>
    <xf numFmtId="168" fontId="5" fillId="0" borderId="1" xfId="4" applyNumberFormat="1" applyFont="1" applyFill="1" applyBorder="1"/>
    <xf numFmtId="168" fontId="5" fillId="0" borderId="0" xfId="4" applyNumberFormat="1" applyFont="1" applyFill="1" applyAlignment="1">
      <alignment horizontal="center"/>
    </xf>
    <xf numFmtId="168" fontId="5" fillId="0" borderId="5" xfId="4" applyNumberFormat="1" applyFont="1" applyFill="1" applyBorder="1"/>
    <xf numFmtId="168" fontId="6" fillId="0" borderId="0" xfId="3" applyNumberFormat="1" applyFont="1" applyFill="1"/>
    <xf numFmtId="168" fontId="6" fillId="0" borderId="2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 applyBorder="1"/>
    <xf numFmtId="168" fontId="5" fillId="0" borderId="1" xfId="3" applyNumberFormat="1" applyFont="1" applyFill="1" applyBorder="1"/>
    <xf numFmtId="168" fontId="5" fillId="0" borderId="0" xfId="3" applyNumberFormat="1" applyFont="1" applyFill="1" applyBorder="1" applyAlignment="1">
      <alignment horizontal="center"/>
    </xf>
    <xf numFmtId="168" fontId="6" fillId="0" borderId="3" xfId="4" applyNumberFormat="1" applyFont="1" applyFill="1" applyBorder="1"/>
    <xf numFmtId="164" fontId="5" fillId="0" borderId="0" xfId="1" applyFont="1" applyFill="1" applyAlignment="1">
      <alignment shrinkToFit="1"/>
    </xf>
    <xf numFmtId="164" fontId="5" fillId="0" borderId="0" xfId="1" applyFont="1" applyFill="1" applyBorder="1" applyAlignment="1">
      <alignment shrinkToFit="1"/>
    </xf>
    <xf numFmtId="167" fontId="15" fillId="0" borderId="0" xfId="3" applyNumberFormat="1" applyFont="1" applyFill="1" applyBorder="1"/>
    <xf numFmtId="167" fontId="15" fillId="0" borderId="0" xfId="3" applyNumberFormat="1" applyFont="1" applyFill="1" applyBorder="1" applyAlignment="1">
      <alignment horizontal="center"/>
    </xf>
    <xf numFmtId="0" fontId="16" fillId="0" borderId="0" xfId="4" quotePrefix="1" applyNumberFormat="1" applyFont="1" applyFill="1" applyBorder="1" applyAlignment="1">
      <alignment horizontal="center" shrinkToFit="1"/>
    </xf>
    <xf numFmtId="167" fontId="16" fillId="0" borderId="0" xfId="3" applyNumberFormat="1" applyFont="1" applyFill="1" applyBorder="1"/>
    <xf numFmtId="0" fontId="15" fillId="0" borderId="0" xfId="4" quotePrefix="1" applyNumberFormat="1" applyFont="1" applyFill="1" applyBorder="1" applyAlignment="1">
      <alignment horizontal="center" shrinkToFit="1"/>
    </xf>
    <xf numFmtId="43" fontId="15" fillId="0" borderId="0" xfId="6" applyNumberFormat="1" applyFont="1" applyFill="1" applyBorder="1" applyAlignment="1">
      <alignment horizontal="left" shrinkToFit="1"/>
    </xf>
    <xf numFmtId="168" fontId="15" fillId="0" borderId="0" xfId="4" applyNumberFormat="1" applyFont="1" applyFill="1" applyBorder="1" applyAlignment="1">
      <alignment horizontal="right" shrinkToFit="1"/>
    </xf>
    <xf numFmtId="168" fontId="15" fillId="0" borderId="0" xfId="6" applyNumberFormat="1" applyFont="1" applyFill="1" applyBorder="1" applyAlignment="1">
      <alignment shrinkToFit="1"/>
    </xf>
    <xf numFmtId="168" fontId="16" fillId="0" borderId="0" xfId="4" applyNumberFormat="1" applyFont="1" applyFill="1" applyBorder="1" applyAlignment="1">
      <alignment shrinkToFit="1"/>
    </xf>
    <xf numFmtId="43" fontId="15" fillId="0" borderId="0" xfId="6" applyNumberFormat="1" applyFont="1" applyFill="1" applyBorder="1" applyAlignment="1">
      <alignment shrinkToFit="1"/>
    </xf>
    <xf numFmtId="43" fontId="15" fillId="0" borderId="0" xfId="6" applyNumberFormat="1" applyFont="1" applyFill="1" applyBorder="1" applyAlignment="1">
      <alignment horizontal="center" shrinkToFit="1"/>
    </xf>
    <xf numFmtId="167" fontId="16" fillId="0" borderId="0" xfId="3" applyNumberFormat="1" applyFont="1" applyFill="1" applyBorder="1" applyAlignment="1">
      <alignment shrinkToFit="1"/>
    </xf>
    <xf numFmtId="43" fontId="15" fillId="0" borderId="0" xfId="4" applyFont="1" applyFill="1" applyBorder="1" applyAlignment="1">
      <alignment shrinkToFit="1"/>
    </xf>
    <xf numFmtId="168" fontId="15" fillId="0" borderId="0" xfId="4" applyNumberFormat="1" applyFont="1" applyFill="1" applyBorder="1" applyAlignment="1">
      <alignment shrinkToFit="1"/>
    </xf>
    <xf numFmtId="164" fontId="15" fillId="0" borderId="0" xfId="1" applyFont="1" applyFill="1" applyBorder="1" applyAlignment="1">
      <alignment shrinkToFit="1"/>
    </xf>
    <xf numFmtId="164" fontId="20" fillId="0" borderId="0" xfId="1" applyFont="1" applyFill="1" applyAlignment="1">
      <alignment shrinkToFit="1"/>
    </xf>
    <xf numFmtId="43" fontId="6" fillId="0" borderId="0" xfId="6" applyNumberFormat="1" applyFont="1" applyFill="1" applyBorder="1" applyAlignment="1">
      <alignment horizontal="center" shrinkToFit="1"/>
    </xf>
    <xf numFmtId="164" fontId="18" fillId="0" borderId="0" xfId="1" applyFont="1" applyFill="1"/>
    <xf numFmtId="167" fontId="6" fillId="0" borderId="0" xfId="3" applyNumberFormat="1" applyFont="1" applyFill="1" applyBorder="1" applyAlignment="1">
      <alignment horizontal="right"/>
    </xf>
    <xf numFmtId="167" fontId="6" fillId="0" borderId="0" xfId="8" applyNumberFormat="1" applyFont="1" applyFill="1" applyBorder="1" applyAlignment="1">
      <alignment horizontal="right" shrinkToFit="1"/>
    </xf>
    <xf numFmtId="164" fontId="21" fillId="0" borderId="0" xfId="1" applyFont="1" applyFill="1" applyAlignment="1">
      <alignment shrinkToFit="1"/>
    </xf>
    <xf numFmtId="168" fontId="5" fillId="0" borderId="3" xfId="6" applyNumberFormat="1" applyFont="1" applyFill="1" applyBorder="1" applyAlignment="1">
      <alignment vertical="top" shrinkToFit="1"/>
    </xf>
    <xf numFmtId="168" fontId="5" fillId="0" borderId="0" xfId="6" applyNumberFormat="1" applyFont="1" applyFill="1" applyBorder="1" applyAlignment="1">
      <alignment vertical="top" shrinkToFit="1"/>
    </xf>
    <xf numFmtId="167" fontId="5" fillId="0" borderId="0" xfId="8" applyNumberFormat="1" applyFont="1" applyFill="1" applyBorder="1" applyAlignment="1">
      <alignment vertical="top"/>
    </xf>
    <xf numFmtId="168" fontId="5" fillId="0" borderId="1" xfId="6" applyNumberFormat="1" applyFont="1" applyFill="1" applyBorder="1"/>
    <xf numFmtId="43" fontId="6" fillId="0" borderId="0" xfId="6" applyNumberFormat="1" applyFont="1" applyFill="1" applyBorder="1" applyAlignment="1">
      <alignment shrinkToFit="1"/>
    </xf>
    <xf numFmtId="43" fontId="6" fillId="0" borderId="0" xfId="6" applyNumberFormat="1" applyFont="1" applyFill="1" applyBorder="1" applyAlignment="1">
      <alignment horizontal="center" vertical="center" shrinkToFit="1"/>
    </xf>
    <xf numFmtId="10" fontId="5" fillId="0" borderId="0" xfId="13" applyNumberFormat="1" applyFont="1" applyFill="1" applyBorder="1"/>
    <xf numFmtId="0" fontId="5" fillId="0" borderId="0" xfId="3" quotePrefix="1" applyNumberFormat="1" applyFont="1" applyFill="1" applyAlignment="1">
      <alignment horizontal="center"/>
    </xf>
    <xf numFmtId="0" fontId="5" fillId="0" borderId="0" xfId="4" applyNumberFormat="1" applyFont="1" applyFill="1"/>
    <xf numFmtId="0" fontId="5" fillId="0" borderId="0" xfId="4" applyNumberFormat="1" applyFont="1" applyFill="1" applyBorder="1" applyAlignment="1">
      <alignment horizontal="center"/>
    </xf>
    <xf numFmtId="0" fontId="5" fillId="0" borderId="0" xfId="4" quotePrefix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/>
    </xf>
    <xf numFmtId="0" fontId="6" fillId="0" borderId="0" xfId="4" applyNumberFormat="1" applyFont="1" applyFill="1" applyBorder="1"/>
    <xf numFmtId="0" fontId="6" fillId="0" borderId="0" xfId="4" quotePrefix="1" applyNumberFormat="1" applyFont="1" applyFill="1" applyBorder="1" applyAlignment="1">
      <alignment horizontal="center"/>
    </xf>
    <xf numFmtId="0" fontId="5" fillId="0" borderId="0" xfId="4" applyNumberFormat="1" applyFont="1" applyFill="1" applyBorder="1"/>
    <xf numFmtId="175" fontId="11" fillId="0" borderId="0" xfId="4" applyNumberFormat="1" applyFont="1" applyFill="1" applyBorder="1" applyAlignment="1">
      <alignment horizontal="center" vertical="center"/>
    </xf>
    <xf numFmtId="167" fontId="6" fillId="0" borderId="0" xfId="3" applyNumberFormat="1" applyFont="1" applyFill="1" applyAlignment="1">
      <alignment shrinkToFit="1"/>
    </xf>
    <xf numFmtId="167" fontId="5" fillId="0" borderId="0" xfId="1" applyNumberFormat="1" applyFont="1" applyFill="1" applyBorder="1" applyAlignment="1">
      <alignment horizontal="center" shrinkToFit="1"/>
    </xf>
    <xf numFmtId="166" fontId="5" fillId="0" borderId="1" xfId="2" applyNumberFormat="1" applyFont="1" applyBorder="1" applyAlignment="1">
      <alignment horizontal="center"/>
    </xf>
    <xf numFmtId="166" fontId="5" fillId="0" borderId="1" xfId="2" applyNumberFormat="1" applyFont="1" applyBorder="1" applyAlignment="1">
      <alignment horizontal="centerContinuous"/>
    </xf>
    <xf numFmtId="166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centerContinuous"/>
    </xf>
    <xf numFmtId="166" fontId="6" fillId="0" borderId="0" xfId="2" applyNumberFormat="1" applyFont="1" applyAlignment="1">
      <alignment horizontal="right" shrinkToFit="1"/>
    </xf>
    <xf numFmtId="166" fontId="16" fillId="0" borderId="0" xfId="2" applyNumberFormat="1" applyFont="1" applyAlignment="1">
      <alignment horizontal="right" shrinkToFit="1"/>
    </xf>
    <xf numFmtId="166" fontId="5" fillId="0" borderId="0" xfId="2" applyNumberFormat="1" applyFont="1" applyAlignment="1">
      <alignment horizontal="left"/>
    </xf>
    <xf numFmtId="16" fontId="6" fillId="0" borderId="0" xfId="2" quotePrefix="1" applyNumberFormat="1" applyFont="1" applyAlignment="1">
      <alignment horizontal="left"/>
    </xf>
    <xf numFmtId="166" fontId="5" fillId="0" borderId="0" xfId="2" applyNumberFormat="1" applyFont="1"/>
    <xf numFmtId="0" fontId="6" fillId="0" borderId="0" xfId="2" quotePrefix="1" applyNumberFormat="1" applyFont="1" applyAlignment="1">
      <alignment horizontal="center" shrinkToFit="1"/>
    </xf>
    <xf numFmtId="0" fontId="7" fillId="0" borderId="0" xfId="2" quotePrefix="1" applyNumberFormat="1" applyFont="1" applyAlignment="1">
      <alignment horizontal="center" shrinkToFit="1"/>
    </xf>
    <xf numFmtId="0" fontId="16" fillId="0" borderId="0" xfId="2" quotePrefix="1" applyNumberFormat="1" applyFont="1" applyAlignment="1">
      <alignment horizontal="center" shrinkToFit="1"/>
    </xf>
    <xf numFmtId="37" fontId="6" fillId="0" borderId="0" xfId="2" applyNumberFormat="1" applyFont="1" applyAlignment="1">
      <alignment horizontal="center"/>
    </xf>
    <xf numFmtId="0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shrinkToFit="1"/>
    </xf>
    <xf numFmtId="166" fontId="5" fillId="0" borderId="0" xfId="2" applyNumberFormat="1" applyFont="1" applyAlignment="1">
      <alignment horizontal="center" shrinkToFit="1"/>
    </xf>
    <xf numFmtId="43" fontId="5" fillId="0" borderId="0" xfId="2" applyNumberFormat="1" applyFont="1" applyAlignment="1">
      <alignment horizontal="center" shrinkToFit="1"/>
    </xf>
    <xf numFmtId="168" fontId="5" fillId="0" borderId="0" xfId="2" applyNumberFormat="1" applyFont="1" applyAlignment="1">
      <alignment horizontal="right" shrinkToFit="1"/>
    </xf>
    <xf numFmtId="43" fontId="15" fillId="0" borderId="0" xfId="2" applyNumberFormat="1" applyFont="1" applyAlignment="1">
      <alignment horizontal="center" shrinkToFit="1"/>
    </xf>
    <xf numFmtId="43" fontId="15" fillId="0" borderId="0" xfId="2" applyNumberFormat="1" applyFont="1" applyAlignment="1">
      <alignment horizontal="right" shrinkToFit="1"/>
    </xf>
    <xf numFmtId="43" fontId="5" fillId="0" borderId="0" xfId="2" applyNumberFormat="1" applyFont="1" applyAlignment="1">
      <alignment horizontal="right" shrinkToFit="1"/>
    </xf>
    <xf numFmtId="0" fontId="5" fillId="0" borderId="0" xfId="2" quotePrefix="1" applyNumberFormat="1" applyFont="1" applyAlignment="1">
      <alignment horizontal="center"/>
    </xf>
    <xf numFmtId="168" fontId="5" fillId="0" borderId="0" xfId="2" applyNumberFormat="1" applyFont="1" applyAlignment="1">
      <alignment horizontal="center" shrinkToFit="1"/>
    </xf>
    <xf numFmtId="168" fontId="15" fillId="0" borderId="0" xfId="2" applyNumberFormat="1" applyFont="1" applyAlignment="1">
      <alignment horizontal="center" shrinkToFit="1"/>
    </xf>
    <xf numFmtId="0" fontId="23" fillId="0" borderId="0" xfId="0" applyFont="1"/>
    <xf numFmtId="0" fontId="5" fillId="0" borderId="0" xfId="2" applyNumberFormat="1" applyFont="1" applyAlignment="1">
      <alignment horizontal="left"/>
    </xf>
    <xf numFmtId="166" fontId="15" fillId="0" borderId="0" xfId="2" applyNumberFormat="1" applyFont="1" applyAlignment="1">
      <alignment shrinkToFit="1"/>
    </xf>
    <xf numFmtId="166" fontId="15" fillId="0" borderId="0" xfId="2" applyNumberFormat="1" applyFont="1"/>
    <xf numFmtId="170" fontId="5" fillId="0" borderId="0" xfId="2" applyNumberFormat="1" applyFont="1" applyAlignment="1">
      <alignment horizontal="center" shrinkToFit="1"/>
    </xf>
    <xf numFmtId="166" fontId="5" fillId="0" borderId="0" xfId="5" applyNumberFormat="1" applyFont="1"/>
    <xf numFmtId="168" fontId="5" fillId="0" borderId="1" xfId="2" applyNumberFormat="1" applyFont="1" applyBorder="1" applyAlignment="1">
      <alignment horizontal="center" shrinkToFit="1"/>
    </xf>
    <xf numFmtId="166" fontId="6" fillId="0" borderId="0" xfId="2" applyNumberFormat="1" applyFont="1" applyAlignment="1">
      <alignment horizontal="left"/>
    </xf>
    <xf numFmtId="0" fontId="6" fillId="0" borderId="0" xfId="2" applyNumberFormat="1" applyFont="1" applyAlignment="1">
      <alignment horizontal="left"/>
    </xf>
    <xf numFmtId="168" fontId="15" fillId="0" borderId="0" xfId="2" applyNumberFormat="1" applyFont="1" applyAlignment="1">
      <alignment horizontal="right" shrinkToFit="1"/>
    </xf>
    <xf numFmtId="166" fontId="6" fillId="0" borderId="0" xfId="2" applyNumberFormat="1" applyFont="1"/>
    <xf numFmtId="168" fontId="6" fillId="0" borderId="3" xfId="2" applyNumberFormat="1" applyFont="1" applyBorder="1" applyAlignment="1">
      <alignment horizontal="right" shrinkToFit="1"/>
    </xf>
    <xf numFmtId="166" fontId="6" fillId="0" borderId="0" xfId="2" applyNumberFormat="1" applyFont="1" applyAlignment="1">
      <alignment horizontal="left" shrinkToFit="1"/>
    </xf>
    <xf numFmtId="43" fontId="6" fillId="0" borderId="0" xfId="2" applyNumberFormat="1" applyFont="1" applyAlignment="1">
      <alignment horizontal="left" shrinkToFit="1"/>
    </xf>
    <xf numFmtId="168" fontId="16" fillId="0" borderId="0" xfId="2" applyNumberFormat="1" applyFont="1" applyAlignment="1">
      <alignment horizontal="right" shrinkToFit="1"/>
    </xf>
    <xf numFmtId="168" fontId="6" fillId="0" borderId="0" xfId="2" applyNumberFormat="1" applyFont="1" applyAlignment="1">
      <alignment horizontal="right" shrinkToFit="1"/>
    </xf>
    <xf numFmtId="166" fontId="6" fillId="0" borderId="1" xfId="2" applyNumberFormat="1" applyFont="1" applyBorder="1"/>
    <xf numFmtId="166" fontId="6" fillId="0" borderId="1" xfId="2" applyNumberFormat="1" applyFont="1" applyBorder="1" applyAlignment="1">
      <alignment horizontal="left"/>
    </xf>
    <xf numFmtId="166" fontId="6" fillId="0" borderId="1" xfId="2" applyNumberFormat="1" applyFont="1" applyBorder="1" applyAlignment="1">
      <alignment horizontal="centerContinuous"/>
    </xf>
    <xf numFmtId="166" fontId="6" fillId="0" borderId="0" xfId="2" applyNumberFormat="1" applyFont="1" applyAlignment="1">
      <alignment horizontal="centerContinuous"/>
    </xf>
    <xf numFmtId="0" fontId="6" fillId="0" borderId="0" xfId="2" quotePrefix="1" applyNumberFormat="1" applyFont="1" applyAlignment="1">
      <alignment horizontal="center"/>
    </xf>
    <xf numFmtId="0" fontId="10" fillId="0" borderId="0" xfId="2" quotePrefix="1" applyNumberFormat="1" applyFont="1" applyAlignment="1">
      <alignment horizontal="center" shrinkToFit="1"/>
    </xf>
    <xf numFmtId="0" fontId="5" fillId="0" borderId="0" xfId="2" quotePrefix="1" applyNumberFormat="1" applyFont="1" applyAlignment="1">
      <alignment horizontal="center" shrinkToFit="1"/>
    </xf>
    <xf numFmtId="0" fontId="15" fillId="0" borderId="0" xfId="2" quotePrefix="1" applyNumberFormat="1" applyFont="1" applyAlignment="1">
      <alignment horizontal="center" shrinkToFit="1"/>
    </xf>
    <xf numFmtId="166" fontId="5" fillId="0" borderId="0" xfId="2" applyNumberFormat="1" applyFont="1" applyAlignment="1">
      <alignment horizontal="left" indent="1"/>
    </xf>
    <xf numFmtId="169" fontId="5" fillId="0" borderId="0" xfId="2" applyNumberFormat="1" applyFont="1" applyAlignment="1">
      <alignment horizontal="center" shrinkToFit="1"/>
    </xf>
    <xf numFmtId="0" fontId="6" fillId="0" borderId="0" xfId="2" applyNumberFormat="1" applyFont="1" applyAlignment="1">
      <alignment horizontal="center"/>
    </xf>
    <xf numFmtId="168" fontId="5" fillId="0" borderId="2" xfId="2" applyNumberFormat="1" applyFont="1" applyBorder="1" applyAlignment="1">
      <alignment horizontal="right" shrinkToFit="1"/>
    </xf>
    <xf numFmtId="43" fontId="6" fillId="0" borderId="0" xfId="2" applyNumberFormat="1" applyFont="1" applyAlignment="1">
      <alignment horizontal="right" shrinkToFit="1"/>
    </xf>
    <xf numFmtId="168" fontId="5" fillId="0" borderId="0" xfId="2" applyNumberFormat="1" applyFont="1" applyAlignment="1">
      <alignment shrinkToFit="1"/>
    </xf>
    <xf numFmtId="0" fontId="5" fillId="0" borderId="0" xfId="2" applyNumberFormat="1" applyFont="1"/>
    <xf numFmtId="168" fontId="5" fillId="0" borderId="4" xfId="2" applyNumberFormat="1" applyFont="1" applyBorder="1" applyAlignment="1">
      <alignment horizontal="right" shrinkToFit="1"/>
    </xf>
    <xf numFmtId="43" fontId="6" fillId="0" borderId="0" xfId="2" applyNumberFormat="1" applyFont="1" applyAlignment="1">
      <alignment horizontal="center" shrinkToFit="1"/>
    </xf>
    <xf numFmtId="168" fontId="6" fillId="0" borderId="0" xfId="2" applyNumberFormat="1" applyFont="1" applyAlignment="1">
      <alignment shrinkToFit="1"/>
    </xf>
    <xf numFmtId="168" fontId="16" fillId="0" borderId="0" xfId="2" applyNumberFormat="1" applyFont="1" applyAlignment="1">
      <alignment shrinkToFit="1"/>
    </xf>
    <xf numFmtId="168" fontId="6" fillId="0" borderId="3" xfId="2" applyNumberFormat="1" applyFont="1" applyBorder="1" applyAlignment="1">
      <alignment shrinkToFit="1"/>
    </xf>
    <xf numFmtId="166" fontId="11" fillId="0" borderId="0" xfId="2" applyNumberFormat="1" applyFont="1"/>
    <xf numFmtId="40" fontId="5" fillId="0" borderId="0" xfId="2" applyNumberFormat="1" applyFont="1" applyAlignment="1">
      <alignment shrinkToFit="1"/>
    </xf>
    <xf numFmtId="49" fontId="4" fillId="0" borderId="0" xfId="2" applyNumberFormat="1" applyFont="1"/>
    <xf numFmtId="166" fontId="6" fillId="0" borderId="0" xfId="2" quotePrefix="1" applyNumberFormat="1" applyFont="1" applyAlignment="1">
      <alignment horizontal="center"/>
    </xf>
    <xf numFmtId="166" fontId="6" fillId="0" borderId="0" xfId="2" applyNumberFormat="1" applyFont="1" applyAlignment="1">
      <alignment shrinkToFit="1"/>
    </xf>
    <xf numFmtId="166" fontId="6" fillId="0" borderId="0" xfId="2" quotePrefix="1" applyNumberFormat="1" applyFont="1" applyAlignment="1">
      <alignment horizontal="center" shrinkToFit="1"/>
    </xf>
    <xf numFmtId="171" fontId="5" fillId="0" borderId="0" xfId="2" applyNumberFormat="1" applyFont="1" applyAlignment="1">
      <alignment shrinkToFit="1"/>
    </xf>
    <xf numFmtId="49" fontId="5" fillId="0" borderId="0" xfId="7" applyNumberFormat="1" applyFont="1"/>
    <xf numFmtId="165" fontId="5" fillId="0" borderId="0" xfId="7" applyFont="1"/>
    <xf numFmtId="168" fontId="6" fillId="0" borderId="2" xfId="2" applyNumberFormat="1" applyFont="1" applyBorder="1" applyAlignment="1">
      <alignment horizontal="center" shrinkToFit="1"/>
    </xf>
    <xf numFmtId="168" fontId="6" fillId="0" borderId="0" xfId="2" applyNumberFormat="1" applyFont="1" applyAlignment="1">
      <alignment horizontal="center" shrinkToFit="1"/>
    </xf>
    <xf numFmtId="168" fontId="5" fillId="0" borderId="0" xfId="2" quotePrefix="1" applyNumberFormat="1" applyFont="1" applyAlignment="1">
      <alignment horizontal="center"/>
    </xf>
    <xf numFmtId="168" fontId="6" fillId="0" borderId="4" xfId="2" applyNumberFormat="1" applyFont="1" applyBorder="1" applyAlignment="1">
      <alignment horizontal="center" shrinkToFit="1"/>
    </xf>
    <xf numFmtId="168" fontId="5" fillId="0" borderId="3" xfId="2" applyNumberFormat="1" applyFont="1" applyBorder="1" applyAlignment="1">
      <alignment shrinkToFit="1"/>
    </xf>
    <xf numFmtId="172" fontId="5" fillId="0" borderId="4" xfId="2" applyNumberFormat="1" applyFont="1" applyBorder="1" applyAlignment="1">
      <alignment horizontal="center" shrinkToFit="1"/>
    </xf>
    <xf numFmtId="166" fontId="3" fillId="0" borderId="0" xfId="2" applyNumberFormat="1"/>
    <xf numFmtId="166" fontId="3" fillId="0" borderId="0" xfId="2" applyNumberFormat="1" applyAlignment="1">
      <alignment shrinkToFit="1"/>
    </xf>
    <xf numFmtId="16" fontId="6" fillId="0" borderId="0" xfId="2" quotePrefix="1" applyNumberFormat="1" applyFont="1" applyAlignment="1">
      <alignment horizontal="center" shrinkToFit="1"/>
    </xf>
    <xf numFmtId="16" fontId="6" fillId="0" borderId="0" xfId="2" applyNumberFormat="1" applyFont="1" applyAlignment="1">
      <alignment horizontal="center" shrinkToFit="1"/>
    </xf>
    <xf numFmtId="166" fontId="6" fillId="0" borderId="0" xfId="2" applyNumberFormat="1" applyFont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6" fontId="6" fillId="0" borderId="0" xfId="2" applyNumberFormat="1" applyFont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49" fontId="6" fillId="0" borderId="0" xfId="2" applyNumberFormat="1" applyFont="1" applyAlignment="1">
      <alignment horizontal="center" shrinkToFit="1"/>
    </xf>
    <xf numFmtId="43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 vertical="center" shrinkToFit="1"/>
    </xf>
    <xf numFmtId="49" fontId="6" fillId="0" borderId="0" xfId="2" applyNumberFormat="1" applyFont="1" applyAlignment="1">
      <alignment vertical="top" shrinkToFit="1"/>
    </xf>
    <xf numFmtId="49" fontId="6" fillId="0" borderId="0" xfId="2" applyNumberFormat="1" applyFont="1" applyAlignment="1">
      <alignment horizontal="center"/>
    </xf>
    <xf numFmtId="49" fontId="6" fillId="0" borderId="0" xfId="2" applyNumberFormat="1" applyFont="1" applyAlignment="1">
      <alignment shrinkToFit="1"/>
    </xf>
    <xf numFmtId="49" fontId="6" fillId="0" borderId="0" xfId="2" applyNumberFormat="1" applyFont="1" applyAlignment="1">
      <alignment horizontal="left"/>
    </xf>
    <xf numFmtId="49" fontId="6" fillId="0" borderId="0" xfId="2" quotePrefix="1" applyNumberFormat="1" applyFont="1" applyAlignment="1">
      <alignment horizontal="center"/>
    </xf>
    <xf numFmtId="168" fontId="5" fillId="0" borderId="0" xfId="2" applyNumberFormat="1" applyFont="1" applyAlignment="1">
      <alignment horizontal="center" vertical="top" shrinkToFit="1"/>
    </xf>
    <xf numFmtId="49" fontId="5" fillId="0" borderId="0" xfId="2" applyNumberFormat="1" applyFont="1" applyAlignment="1">
      <alignment horizontal="center"/>
    </xf>
    <xf numFmtId="37" fontId="5" fillId="0" borderId="0" xfId="2" applyNumberFormat="1" applyFont="1" applyAlignment="1">
      <alignment horizontal="right" shrinkToFit="1"/>
    </xf>
    <xf numFmtId="166" fontId="5" fillId="0" borderId="0" xfId="2" quotePrefix="1" applyNumberFormat="1" applyFont="1" applyAlignment="1">
      <alignment horizontal="center"/>
    </xf>
    <xf numFmtId="49" fontId="5" fillId="0" borderId="0" xfId="2" applyNumberFormat="1" applyFont="1" applyAlignment="1">
      <alignment horizontal="left"/>
    </xf>
    <xf numFmtId="3" fontId="17" fillId="0" borderId="0" xfId="0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center" vertical="center" wrapText="1"/>
    </xf>
    <xf numFmtId="43" fontId="6" fillId="0" borderId="0" xfId="2" applyNumberFormat="1" applyFont="1" applyAlignment="1">
      <alignment horizontal="center" vertical="center" shrinkToFit="1"/>
    </xf>
    <xf numFmtId="166" fontId="6" fillId="0" borderId="0" xfId="2" applyNumberFormat="1" applyFont="1" applyAlignment="1">
      <alignment horizontal="left" vertical="center"/>
    </xf>
    <xf numFmtId="166" fontId="5" fillId="0" borderId="0" xfId="2" applyNumberFormat="1" applyFont="1" applyAlignment="1">
      <alignment horizontal="center" vertical="top"/>
    </xf>
    <xf numFmtId="166" fontId="5" fillId="0" borderId="0" xfId="2" quotePrefix="1" applyNumberFormat="1" applyFont="1" applyAlignment="1">
      <alignment horizontal="center" vertical="top"/>
    </xf>
    <xf numFmtId="166" fontId="5" fillId="0" borderId="0" xfId="2" applyNumberFormat="1" applyFont="1" applyAlignment="1">
      <alignment vertical="top"/>
    </xf>
    <xf numFmtId="166" fontId="5" fillId="0" borderId="0" xfId="2" quotePrefix="1" applyNumberFormat="1" applyFont="1" applyAlignment="1">
      <alignment shrinkToFit="1"/>
    </xf>
    <xf numFmtId="37" fontId="5" fillId="0" borderId="0" xfId="2" applyNumberFormat="1" applyFont="1" applyAlignment="1">
      <alignment horizontal="center" shrinkToFit="1"/>
    </xf>
    <xf numFmtId="168" fontId="5" fillId="0" borderId="0" xfId="1" applyNumberFormat="1" applyFont="1" applyFill="1" applyBorder="1" applyAlignment="1">
      <alignment horizontal="center" shrinkToFit="1"/>
    </xf>
    <xf numFmtId="49" fontId="5" fillId="0" borderId="0" xfId="2" quotePrefix="1" applyNumberFormat="1" applyFont="1" applyAlignment="1">
      <alignment horizontal="center"/>
    </xf>
    <xf numFmtId="168" fontId="5" fillId="0" borderId="0" xfId="2" applyNumberFormat="1" applyFont="1" applyAlignment="1">
      <alignment horizontal="left" shrinkToFit="1"/>
    </xf>
    <xf numFmtId="166" fontId="5" fillId="0" borderId="0" xfId="2" applyNumberFormat="1" applyFont="1" applyAlignment="1">
      <alignment horizontal="left" shrinkToFit="1"/>
    </xf>
    <xf numFmtId="3" fontId="19" fillId="0" borderId="0" xfId="0" applyNumberFormat="1" applyFont="1"/>
    <xf numFmtId="166" fontId="12" fillId="0" borderId="0" xfId="2" applyNumberFormat="1" applyFont="1" applyAlignment="1">
      <alignment horizontal="center" shrinkToFit="1"/>
    </xf>
    <xf numFmtId="165" fontId="5" fillId="0" borderId="0" xfId="7" quotePrefix="1" applyFont="1" applyAlignment="1">
      <alignment horizontal="center"/>
    </xf>
    <xf numFmtId="165" fontId="5" fillId="0" borderId="0" xfId="7" applyFont="1" applyAlignment="1">
      <alignment horizontal="center"/>
    </xf>
    <xf numFmtId="0" fontId="2" fillId="0" borderId="0" xfId="10"/>
    <xf numFmtId="168" fontId="5" fillId="0" borderId="0" xfId="2" applyNumberFormat="1" applyFont="1" applyAlignment="1">
      <alignment horizontal="left"/>
    </xf>
    <xf numFmtId="168" fontId="5" fillId="0" borderId="0" xfId="2" applyNumberFormat="1" applyFont="1" applyAlignment="1">
      <alignment horizontal="left" indent="1"/>
    </xf>
    <xf numFmtId="168" fontId="5" fillId="0" borderId="0" xfId="2" applyNumberFormat="1" applyFont="1"/>
    <xf numFmtId="168" fontId="6" fillId="0" borderId="0" xfId="2" applyNumberFormat="1" applyFont="1"/>
    <xf numFmtId="167" fontId="6" fillId="0" borderId="0" xfId="3" applyNumberFormat="1" applyFont="1" applyFill="1" applyBorder="1" applyAlignment="1">
      <alignment horizontal="center"/>
    </xf>
    <xf numFmtId="168" fontId="2" fillId="0" borderId="0" xfId="10" applyNumberFormat="1"/>
    <xf numFmtId="168" fontId="22" fillId="0" borderId="0" xfId="10" applyNumberFormat="1" applyFont="1"/>
    <xf numFmtId="166" fontId="6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center" vertical="center"/>
    </xf>
    <xf numFmtId="166" fontId="6" fillId="0" borderId="1" xfId="2" applyNumberFormat="1" applyFont="1" applyBorder="1" applyAlignment="1">
      <alignment horizontal="right" shrinkToFit="1"/>
    </xf>
    <xf numFmtId="16" fontId="6" fillId="0" borderId="0" xfId="2" quotePrefix="1" applyNumberFormat="1" applyFont="1" applyAlignment="1">
      <alignment horizontal="center" shrinkToFit="1"/>
    </xf>
    <xf numFmtId="16" fontId="6" fillId="0" borderId="0" xfId="2" applyNumberFormat="1" applyFont="1" applyAlignment="1">
      <alignment horizontal="center" shrinkToFit="1"/>
    </xf>
    <xf numFmtId="166" fontId="6" fillId="0" borderId="0" xfId="2" applyNumberFormat="1" applyFont="1" applyAlignment="1">
      <alignment horizontal="center" shrinkToFit="1"/>
    </xf>
    <xf numFmtId="0" fontId="4" fillId="0" borderId="0" xfId="6" applyNumberFormat="1" applyFont="1" applyFill="1" applyAlignment="1">
      <alignment horizontal="center"/>
    </xf>
    <xf numFmtId="0" fontId="4" fillId="0" borderId="0" xfId="6" applyNumberFormat="1" applyFont="1" applyFill="1" applyAlignment="1">
      <alignment horizontal="center" shrinkToFit="1"/>
    </xf>
    <xf numFmtId="164" fontId="6" fillId="0" borderId="1" xfId="6" applyFont="1" applyFill="1" applyBorder="1" applyAlignment="1">
      <alignment horizontal="right" shrinkToFit="1"/>
    </xf>
    <xf numFmtId="49" fontId="6" fillId="0" borderId="1" xfId="2" applyNumberFormat="1" applyFont="1" applyBorder="1" applyAlignment="1">
      <alignment horizontal="center" vertical="top" shrinkToFit="1"/>
    </xf>
    <xf numFmtId="49" fontId="6" fillId="0" borderId="0" xfId="2" applyNumberFormat="1" applyFont="1" applyAlignment="1">
      <alignment horizontal="left" vertical="top" shrinkToFit="1"/>
    </xf>
    <xf numFmtId="49" fontId="6" fillId="0" borderId="1" xfId="2" applyNumberFormat="1" applyFont="1" applyBorder="1" applyAlignment="1">
      <alignment horizontal="center" shrinkToFit="1"/>
    </xf>
    <xf numFmtId="167" fontId="6" fillId="0" borderId="2" xfId="6" applyNumberFormat="1" applyFont="1" applyFill="1" applyBorder="1" applyAlignment="1">
      <alignment horizontal="center" shrinkToFit="1"/>
    </xf>
    <xf numFmtId="0" fontId="14" fillId="0" borderId="0" xfId="8" applyNumberFormat="1" applyFont="1" applyFill="1" applyAlignment="1">
      <alignment horizontal="center" vertical="center"/>
    </xf>
    <xf numFmtId="166" fontId="14" fillId="0" borderId="0" xfId="2" applyNumberFormat="1" applyFont="1" applyAlignment="1">
      <alignment horizontal="center" wrapText="1"/>
    </xf>
    <xf numFmtId="0" fontId="14" fillId="0" borderId="0" xfId="6" applyNumberFormat="1" applyFont="1" applyFill="1" applyAlignment="1">
      <alignment horizontal="center" shrinkToFit="1"/>
    </xf>
    <xf numFmtId="167" fontId="6" fillId="0" borderId="1" xfId="8" applyNumberFormat="1" applyFont="1" applyFill="1" applyBorder="1" applyAlignment="1">
      <alignment horizontal="right" shrinkToFit="1"/>
    </xf>
    <xf numFmtId="167" fontId="6" fillId="0" borderId="2" xfId="8" applyNumberFormat="1" applyFont="1" applyFill="1" applyBorder="1" applyAlignment="1">
      <alignment horizontal="center" shrinkToFit="1"/>
    </xf>
    <xf numFmtId="49" fontId="6" fillId="0" borderId="1" xfId="2" applyNumberFormat="1" applyFont="1" applyBorder="1" applyAlignment="1">
      <alignment horizontal="center" vertical="center" shrinkToFit="1"/>
    </xf>
    <xf numFmtId="0" fontId="4" fillId="0" borderId="0" xfId="8" applyNumberFormat="1" applyFont="1" applyFill="1" applyAlignment="1">
      <alignment horizontal="center" vertical="center"/>
    </xf>
    <xf numFmtId="166" fontId="4" fillId="0" borderId="0" xfId="2" applyNumberFormat="1" applyFont="1" applyAlignment="1">
      <alignment horizontal="center" wrapText="1"/>
    </xf>
    <xf numFmtId="167" fontId="6" fillId="0" borderId="1" xfId="8" applyNumberFormat="1" applyFont="1" applyFill="1" applyBorder="1" applyAlignment="1">
      <alignment horizontal="center" shrinkToFit="1"/>
    </xf>
    <xf numFmtId="165" fontId="4" fillId="0" borderId="0" xfId="2" applyFont="1" applyAlignment="1">
      <alignment horizontal="center" vertical="center"/>
    </xf>
    <xf numFmtId="49" fontId="4" fillId="0" borderId="0" xfId="3" applyNumberFormat="1" applyFont="1" applyFill="1" applyAlignment="1">
      <alignment horizontal="center"/>
    </xf>
    <xf numFmtId="168" fontId="4" fillId="0" borderId="0" xfId="3" applyNumberFormat="1" applyFont="1" applyFill="1" applyBorder="1" applyAlignment="1">
      <alignment horizontal="center"/>
    </xf>
    <xf numFmtId="167" fontId="6" fillId="0" borderId="1" xfId="3" applyNumberFormat="1" applyFont="1" applyFill="1" applyBorder="1" applyAlignment="1">
      <alignment horizontal="right"/>
    </xf>
    <xf numFmtId="167" fontId="6" fillId="0" borderId="0" xfId="3" applyNumberFormat="1" applyFont="1" applyFill="1" applyBorder="1" applyAlignment="1">
      <alignment horizontal="center"/>
    </xf>
    <xf numFmtId="0" fontId="4" fillId="0" borderId="0" xfId="3" applyNumberFormat="1" applyFont="1" applyFill="1" applyAlignment="1">
      <alignment horizontal="center"/>
    </xf>
  </cellXfs>
  <cellStyles count="16">
    <cellStyle name="Comma" xfId="1" builtinId="3"/>
    <cellStyle name="Comma 2" xfId="4" xr:uid="{00000000-0005-0000-0000-000001000000}"/>
    <cellStyle name="Comma 3" xfId="11" xr:uid="{643F29E0-B00B-4115-88AF-6070BFDE0E6A}"/>
    <cellStyle name="Comma 5 2" xfId="15" xr:uid="{AE5E0448-DC64-4063-BC69-4EC872A2688C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4" xr:uid="{FC238422-33F7-4F35-86CF-FAC55B666875}"/>
    <cellStyle name="Normal_MFC  FS T &amp; Eng 30-06-06" xfId="7" xr:uid="{00000000-0005-0000-0000-000009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307"/>
  <sheetViews>
    <sheetView tabSelected="1" view="pageBreakPreview" topLeftCell="A21" zoomScale="85" zoomScaleNormal="70" zoomScaleSheetLayoutView="85" workbookViewId="0">
      <selection activeCell="K30" sqref="K30"/>
    </sheetView>
  </sheetViews>
  <sheetFormatPr defaultRowHeight="19.8"/>
  <cols>
    <col min="1" max="3" width="2.77734375" style="129" customWidth="1"/>
    <col min="4" max="4" width="49.21875" style="129" customWidth="1"/>
    <col min="5" max="5" width="13.44140625" style="129" customWidth="1"/>
    <col min="6" max="6" width="0.77734375" style="129" customWidth="1"/>
    <col min="7" max="7" width="13.21875" style="135" customWidth="1"/>
    <col min="8" max="8" width="1.77734375" style="135" customWidth="1"/>
    <col min="9" max="9" width="11.77734375" style="135" customWidth="1"/>
    <col min="10" max="10" width="1.77734375" style="135" customWidth="1"/>
    <col min="11" max="11" width="13.21875" style="135" customWidth="1"/>
    <col min="12" max="12" width="1.77734375" style="135" customWidth="1"/>
    <col min="13" max="13" width="11.77734375" style="135" customWidth="1"/>
    <col min="14" max="14" width="9.44140625" style="1" bestFit="1" customWidth="1"/>
    <col min="15" max="16" width="9.21875" style="1"/>
    <col min="17" max="17" width="11.77734375" style="147" customWidth="1"/>
    <col min="18" max="18" width="2.44140625" style="82" customWidth="1"/>
    <col min="19" max="19" width="11.77734375" style="147" customWidth="1"/>
    <col min="20" max="20" width="9.21875" style="82"/>
    <col min="21" max="21" width="8.77734375" style="82" bestFit="1" customWidth="1"/>
    <col min="22" max="22" width="9.21875" style="82"/>
    <col min="23" max="23" width="8.77734375" style="82" bestFit="1" customWidth="1"/>
    <col min="24" max="242" width="9.21875" style="5"/>
    <col min="243" max="245" width="2.77734375" style="5" customWidth="1"/>
    <col min="246" max="246" width="52.44140625" style="5" customWidth="1"/>
    <col min="247" max="247" width="10.44140625" style="5" customWidth="1"/>
    <col min="248" max="248" width="0.77734375" style="5" customWidth="1"/>
    <col min="249" max="249" width="11.77734375" style="5" customWidth="1"/>
    <col min="250" max="250" width="1.77734375" style="5" customWidth="1"/>
    <col min="251" max="251" width="11.77734375" style="5" customWidth="1"/>
    <col min="252" max="252" width="1.77734375" style="5" customWidth="1"/>
    <col min="253" max="253" width="11.77734375" style="5" customWidth="1"/>
    <col min="254" max="254" width="1.77734375" style="5" customWidth="1"/>
    <col min="255" max="255" width="11.77734375" style="5" customWidth="1"/>
    <col min="256" max="498" width="9.21875" style="5"/>
    <col min="499" max="501" width="2.77734375" style="5" customWidth="1"/>
    <col min="502" max="502" width="52.44140625" style="5" customWidth="1"/>
    <col min="503" max="503" width="10.44140625" style="5" customWidth="1"/>
    <col min="504" max="504" width="0.77734375" style="5" customWidth="1"/>
    <col min="505" max="505" width="11.77734375" style="5" customWidth="1"/>
    <col min="506" max="506" width="1.77734375" style="5" customWidth="1"/>
    <col min="507" max="507" width="11.77734375" style="5" customWidth="1"/>
    <col min="508" max="508" width="1.77734375" style="5" customWidth="1"/>
    <col min="509" max="509" width="11.77734375" style="5" customWidth="1"/>
    <col min="510" max="510" width="1.77734375" style="5" customWidth="1"/>
    <col min="511" max="511" width="11.77734375" style="5" customWidth="1"/>
    <col min="512" max="754" width="9.21875" style="5"/>
    <col min="755" max="757" width="2.77734375" style="5" customWidth="1"/>
    <col min="758" max="758" width="52.44140625" style="5" customWidth="1"/>
    <col min="759" max="759" width="10.44140625" style="5" customWidth="1"/>
    <col min="760" max="760" width="0.77734375" style="5" customWidth="1"/>
    <col min="761" max="761" width="11.77734375" style="5" customWidth="1"/>
    <col min="762" max="762" width="1.77734375" style="5" customWidth="1"/>
    <col min="763" max="763" width="11.77734375" style="5" customWidth="1"/>
    <col min="764" max="764" width="1.77734375" style="5" customWidth="1"/>
    <col min="765" max="765" width="11.77734375" style="5" customWidth="1"/>
    <col min="766" max="766" width="1.77734375" style="5" customWidth="1"/>
    <col min="767" max="767" width="11.77734375" style="5" customWidth="1"/>
    <col min="768" max="1010" width="9.21875" style="5"/>
    <col min="1011" max="1013" width="2.77734375" style="5" customWidth="1"/>
    <col min="1014" max="1014" width="52.44140625" style="5" customWidth="1"/>
    <col min="1015" max="1015" width="10.44140625" style="5" customWidth="1"/>
    <col min="1016" max="1016" width="0.77734375" style="5" customWidth="1"/>
    <col min="1017" max="1017" width="11.77734375" style="5" customWidth="1"/>
    <col min="1018" max="1018" width="1.77734375" style="5" customWidth="1"/>
    <col min="1019" max="1019" width="11.77734375" style="5" customWidth="1"/>
    <col min="1020" max="1020" width="1.77734375" style="5" customWidth="1"/>
    <col min="1021" max="1021" width="11.77734375" style="5" customWidth="1"/>
    <col min="1022" max="1022" width="1.77734375" style="5" customWidth="1"/>
    <col min="1023" max="1023" width="11.77734375" style="5" customWidth="1"/>
    <col min="1024" max="1266" width="9.21875" style="5"/>
    <col min="1267" max="1269" width="2.77734375" style="5" customWidth="1"/>
    <col min="1270" max="1270" width="52.44140625" style="5" customWidth="1"/>
    <col min="1271" max="1271" width="10.44140625" style="5" customWidth="1"/>
    <col min="1272" max="1272" width="0.77734375" style="5" customWidth="1"/>
    <col min="1273" max="1273" width="11.77734375" style="5" customWidth="1"/>
    <col min="1274" max="1274" width="1.77734375" style="5" customWidth="1"/>
    <col min="1275" max="1275" width="11.77734375" style="5" customWidth="1"/>
    <col min="1276" max="1276" width="1.77734375" style="5" customWidth="1"/>
    <col min="1277" max="1277" width="11.77734375" style="5" customWidth="1"/>
    <col min="1278" max="1278" width="1.77734375" style="5" customWidth="1"/>
    <col min="1279" max="1279" width="11.77734375" style="5" customWidth="1"/>
    <col min="1280" max="1522" width="9.21875" style="5"/>
    <col min="1523" max="1525" width="2.77734375" style="5" customWidth="1"/>
    <col min="1526" max="1526" width="52.44140625" style="5" customWidth="1"/>
    <col min="1527" max="1527" width="10.44140625" style="5" customWidth="1"/>
    <col min="1528" max="1528" width="0.77734375" style="5" customWidth="1"/>
    <col min="1529" max="1529" width="11.77734375" style="5" customWidth="1"/>
    <col min="1530" max="1530" width="1.77734375" style="5" customWidth="1"/>
    <col min="1531" max="1531" width="11.77734375" style="5" customWidth="1"/>
    <col min="1532" max="1532" width="1.77734375" style="5" customWidth="1"/>
    <col min="1533" max="1533" width="11.77734375" style="5" customWidth="1"/>
    <col min="1534" max="1534" width="1.77734375" style="5" customWidth="1"/>
    <col min="1535" max="1535" width="11.77734375" style="5" customWidth="1"/>
    <col min="1536" max="1778" width="9.21875" style="5"/>
    <col min="1779" max="1781" width="2.77734375" style="5" customWidth="1"/>
    <col min="1782" max="1782" width="52.44140625" style="5" customWidth="1"/>
    <col min="1783" max="1783" width="10.44140625" style="5" customWidth="1"/>
    <col min="1784" max="1784" width="0.77734375" style="5" customWidth="1"/>
    <col min="1785" max="1785" width="11.77734375" style="5" customWidth="1"/>
    <col min="1786" max="1786" width="1.77734375" style="5" customWidth="1"/>
    <col min="1787" max="1787" width="11.77734375" style="5" customWidth="1"/>
    <col min="1788" max="1788" width="1.77734375" style="5" customWidth="1"/>
    <col min="1789" max="1789" width="11.77734375" style="5" customWidth="1"/>
    <col min="1790" max="1790" width="1.77734375" style="5" customWidth="1"/>
    <col min="1791" max="1791" width="11.77734375" style="5" customWidth="1"/>
    <col min="1792" max="2034" width="9.21875" style="5"/>
    <col min="2035" max="2037" width="2.77734375" style="5" customWidth="1"/>
    <col min="2038" max="2038" width="52.44140625" style="5" customWidth="1"/>
    <col min="2039" max="2039" width="10.44140625" style="5" customWidth="1"/>
    <col min="2040" max="2040" width="0.77734375" style="5" customWidth="1"/>
    <col min="2041" max="2041" width="11.77734375" style="5" customWidth="1"/>
    <col min="2042" max="2042" width="1.77734375" style="5" customWidth="1"/>
    <col min="2043" max="2043" width="11.77734375" style="5" customWidth="1"/>
    <col min="2044" max="2044" width="1.77734375" style="5" customWidth="1"/>
    <col min="2045" max="2045" width="11.77734375" style="5" customWidth="1"/>
    <col min="2046" max="2046" width="1.77734375" style="5" customWidth="1"/>
    <col min="2047" max="2047" width="11.77734375" style="5" customWidth="1"/>
    <col min="2048" max="2290" width="9.21875" style="5"/>
    <col min="2291" max="2293" width="2.77734375" style="5" customWidth="1"/>
    <col min="2294" max="2294" width="52.44140625" style="5" customWidth="1"/>
    <col min="2295" max="2295" width="10.44140625" style="5" customWidth="1"/>
    <col min="2296" max="2296" width="0.77734375" style="5" customWidth="1"/>
    <col min="2297" max="2297" width="11.77734375" style="5" customWidth="1"/>
    <col min="2298" max="2298" width="1.77734375" style="5" customWidth="1"/>
    <col min="2299" max="2299" width="11.77734375" style="5" customWidth="1"/>
    <col min="2300" max="2300" width="1.77734375" style="5" customWidth="1"/>
    <col min="2301" max="2301" width="11.77734375" style="5" customWidth="1"/>
    <col min="2302" max="2302" width="1.77734375" style="5" customWidth="1"/>
    <col min="2303" max="2303" width="11.77734375" style="5" customWidth="1"/>
    <col min="2304" max="2546" width="9.21875" style="5"/>
    <col min="2547" max="2549" width="2.77734375" style="5" customWidth="1"/>
    <col min="2550" max="2550" width="52.44140625" style="5" customWidth="1"/>
    <col min="2551" max="2551" width="10.44140625" style="5" customWidth="1"/>
    <col min="2552" max="2552" width="0.77734375" style="5" customWidth="1"/>
    <col min="2553" max="2553" width="11.77734375" style="5" customWidth="1"/>
    <col min="2554" max="2554" width="1.77734375" style="5" customWidth="1"/>
    <col min="2555" max="2555" width="11.77734375" style="5" customWidth="1"/>
    <col min="2556" max="2556" width="1.77734375" style="5" customWidth="1"/>
    <col min="2557" max="2557" width="11.77734375" style="5" customWidth="1"/>
    <col min="2558" max="2558" width="1.77734375" style="5" customWidth="1"/>
    <col min="2559" max="2559" width="11.77734375" style="5" customWidth="1"/>
    <col min="2560" max="2802" width="9.21875" style="5"/>
    <col min="2803" max="2805" width="2.77734375" style="5" customWidth="1"/>
    <col min="2806" max="2806" width="52.44140625" style="5" customWidth="1"/>
    <col min="2807" max="2807" width="10.44140625" style="5" customWidth="1"/>
    <col min="2808" max="2808" width="0.77734375" style="5" customWidth="1"/>
    <col min="2809" max="2809" width="11.77734375" style="5" customWidth="1"/>
    <col min="2810" max="2810" width="1.77734375" style="5" customWidth="1"/>
    <col min="2811" max="2811" width="11.77734375" style="5" customWidth="1"/>
    <col min="2812" max="2812" width="1.77734375" style="5" customWidth="1"/>
    <col min="2813" max="2813" width="11.77734375" style="5" customWidth="1"/>
    <col min="2814" max="2814" width="1.77734375" style="5" customWidth="1"/>
    <col min="2815" max="2815" width="11.77734375" style="5" customWidth="1"/>
    <col min="2816" max="3058" width="9.21875" style="5"/>
    <col min="3059" max="3061" width="2.77734375" style="5" customWidth="1"/>
    <col min="3062" max="3062" width="52.44140625" style="5" customWidth="1"/>
    <col min="3063" max="3063" width="10.44140625" style="5" customWidth="1"/>
    <col min="3064" max="3064" width="0.77734375" style="5" customWidth="1"/>
    <col min="3065" max="3065" width="11.77734375" style="5" customWidth="1"/>
    <col min="3066" max="3066" width="1.77734375" style="5" customWidth="1"/>
    <col min="3067" max="3067" width="11.77734375" style="5" customWidth="1"/>
    <col min="3068" max="3068" width="1.77734375" style="5" customWidth="1"/>
    <col min="3069" max="3069" width="11.77734375" style="5" customWidth="1"/>
    <col min="3070" max="3070" width="1.77734375" style="5" customWidth="1"/>
    <col min="3071" max="3071" width="11.77734375" style="5" customWidth="1"/>
    <col min="3072" max="3314" width="9.21875" style="5"/>
    <col min="3315" max="3317" width="2.77734375" style="5" customWidth="1"/>
    <col min="3318" max="3318" width="52.44140625" style="5" customWidth="1"/>
    <col min="3319" max="3319" width="10.44140625" style="5" customWidth="1"/>
    <col min="3320" max="3320" width="0.77734375" style="5" customWidth="1"/>
    <col min="3321" max="3321" width="11.77734375" style="5" customWidth="1"/>
    <col min="3322" max="3322" width="1.77734375" style="5" customWidth="1"/>
    <col min="3323" max="3323" width="11.77734375" style="5" customWidth="1"/>
    <col min="3324" max="3324" width="1.77734375" style="5" customWidth="1"/>
    <col min="3325" max="3325" width="11.77734375" style="5" customWidth="1"/>
    <col min="3326" max="3326" width="1.77734375" style="5" customWidth="1"/>
    <col min="3327" max="3327" width="11.77734375" style="5" customWidth="1"/>
    <col min="3328" max="3570" width="9.21875" style="5"/>
    <col min="3571" max="3573" width="2.77734375" style="5" customWidth="1"/>
    <col min="3574" max="3574" width="52.44140625" style="5" customWidth="1"/>
    <col min="3575" max="3575" width="10.44140625" style="5" customWidth="1"/>
    <col min="3576" max="3576" width="0.77734375" style="5" customWidth="1"/>
    <col min="3577" max="3577" width="11.77734375" style="5" customWidth="1"/>
    <col min="3578" max="3578" width="1.77734375" style="5" customWidth="1"/>
    <col min="3579" max="3579" width="11.77734375" style="5" customWidth="1"/>
    <col min="3580" max="3580" width="1.77734375" style="5" customWidth="1"/>
    <col min="3581" max="3581" width="11.77734375" style="5" customWidth="1"/>
    <col min="3582" max="3582" width="1.77734375" style="5" customWidth="1"/>
    <col min="3583" max="3583" width="11.77734375" style="5" customWidth="1"/>
    <col min="3584" max="3826" width="9.21875" style="5"/>
    <col min="3827" max="3829" width="2.77734375" style="5" customWidth="1"/>
    <col min="3830" max="3830" width="52.44140625" style="5" customWidth="1"/>
    <col min="3831" max="3831" width="10.44140625" style="5" customWidth="1"/>
    <col min="3832" max="3832" width="0.77734375" style="5" customWidth="1"/>
    <col min="3833" max="3833" width="11.77734375" style="5" customWidth="1"/>
    <col min="3834" max="3834" width="1.77734375" style="5" customWidth="1"/>
    <col min="3835" max="3835" width="11.77734375" style="5" customWidth="1"/>
    <col min="3836" max="3836" width="1.77734375" style="5" customWidth="1"/>
    <col min="3837" max="3837" width="11.77734375" style="5" customWidth="1"/>
    <col min="3838" max="3838" width="1.77734375" style="5" customWidth="1"/>
    <col min="3839" max="3839" width="11.77734375" style="5" customWidth="1"/>
    <col min="3840" max="4082" width="9.21875" style="5"/>
    <col min="4083" max="4085" width="2.77734375" style="5" customWidth="1"/>
    <col min="4086" max="4086" width="52.44140625" style="5" customWidth="1"/>
    <col min="4087" max="4087" width="10.44140625" style="5" customWidth="1"/>
    <col min="4088" max="4088" width="0.77734375" style="5" customWidth="1"/>
    <col min="4089" max="4089" width="11.77734375" style="5" customWidth="1"/>
    <col min="4090" max="4090" width="1.77734375" style="5" customWidth="1"/>
    <col min="4091" max="4091" width="11.77734375" style="5" customWidth="1"/>
    <col min="4092" max="4092" width="1.77734375" style="5" customWidth="1"/>
    <col min="4093" max="4093" width="11.77734375" style="5" customWidth="1"/>
    <col min="4094" max="4094" width="1.77734375" style="5" customWidth="1"/>
    <col min="4095" max="4095" width="11.77734375" style="5" customWidth="1"/>
    <col min="4096" max="4338" width="9.21875" style="5"/>
    <col min="4339" max="4341" width="2.77734375" style="5" customWidth="1"/>
    <col min="4342" max="4342" width="52.44140625" style="5" customWidth="1"/>
    <col min="4343" max="4343" width="10.44140625" style="5" customWidth="1"/>
    <col min="4344" max="4344" width="0.77734375" style="5" customWidth="1"/>
    <col min="4345" max="4345" width="11.77734375" style="5" customWidth="1"/>
    <col min="4346" max="4346" width="1.77734375" style="5" customWidth="1"/>
    <col min="4347" max="4347" width="11.77734375" style="5" customWidth="1"/>
    <col min="4348" max="4348" width="1.77734375" style="5" customWidth="1"/>
    <col min="4349" max="4349" width="11.77734375" style="5" customWidth="1"/>
    <col min="4350" max="4350" width="1.77734375" style="5" customWidth="1"/>
    <col min="4351" max="4351" width="11.77734375" style="5" customWidth="1"/>
    <col min="4352" max="4594" width="9.21875" style="5"/>
    <col min="4595" max="4597" width="2.77734375" style="5" customWidth="1"/>
    <col min="4598" max="4598" width="52.44140625" style="5" customWidth="1"/>
    <col min="4599" max="4599" width="10.44140625" style="5" customWidth="1"/>
    <col min="4600" max="4600" width="0.77734375" style="5" customWidth="1"/>
    <col min="4601" max="4601" width="11.77734375" style="5" customWidth="1"/>
    <col min="4602" max="4602" width="1.77734375" style="5" customWidth="1"/>
    <col min="4603" max="4603" width="11.77734375" style="5" customWidth="1"/>
    <col min="4604" max="4604" width="1.77734375" style="5" customWidth="1"/>
    <col min="4605" max="4605" width="11.77734375" style="5" customWidth="1"/>
    <col min="4606" max="4606" width="1.77734375" style="5" customWidth="1"/>
    <col min="4607" max="4607" width="11.77734375" style="5" customWidth="1"/>
    <col min="4608" max="4850" width="9.21875" style="5"/>
    <col min="4851" max="4853" width="2.77734375" style="5" customWidth="1"/>
    <col min="4854" max="4854" width="52.44140625" style="5" customWidth="1"/>
    <col min="4855" max="4855" width="10.44140625" style="5" customWidth="1"/>
    <col min="4856" max="4856" width="0.77734375" style="5" customWidth="1"/>
    <col min="4857" max="4857" width="11.77734375" style="5" customWidth="1"/>
    <col min="4858" max="4858" width="1.77734375" style="5" customWidth="1"/>
    <col min="4859" max="4859" width="11.77734375" style="5" customWidth="1"/>
    <col min="4860" max="4860" width="1.77734375" style="5" customWidth="1"/>
    <col min="4861" max="4861" width="11.77734375" style="5" customWidth="1"/>
    <col min="4862" max="4862" width="1.77734375" style="5" customWidth="1"/>
    <col min="4863" max="4863" width="11.77734375" style="5" customWidth="1"/>
    <col min="4864" max="5106" width="9.21875" style="5"/>
    <col min="5107" max="5109" width="2.77734375" style="5" customWidth="1"/>
    <col min="5110" max="5110" width="52.44140625" style="5" customWidth="1"/>
    <col min="5111" max="5111" width="10.44140625" style="5" customWidth="1"/>
    <col min="5112" max="5112" width="0.77734375" style="5" customWidth="1"/>
    <col min="5113" max="5113" width="11.77734375" style="5" customWidth="1"/>
    <col min="5114" max="5114" width="1.77734375" style="5" customWidth="1"/>
    <col min="5115" max="5115" width="11.77734375" style="5" customWidth="1"/>
    <col min="5116" max="5116" width="1.77734375" style="5" customWidth="1"/>
    <col min="5117" max="5117" width="11.77734375" style="5" customWidth="1"/>
    <col min="5118" max="5118" width="1.77734375" style="5" customWidth="1"/>
    <col min="5119" max="5119" width="11.77734375" style="5" customWidth="1"/>
    <col min="5120" max="5362" width="9.21875" style="5"/>
    <col min="5363" max="5365" width="2.77734375" style="5" customWidth="1"/>
    <col min="5366" max="5366" width="52.44140625" style="5" customWidth="1"/>
    <col min="5367" max="5367" width="10.44140625" style="5" customWidth="1"/>
    <col min="5368" max="5368" width="0.77734375" style="5" customWidth="1"/>
    <col min="5369" max="5369" width="11.77734375" style="5" customWidth="1"/>
    <col min="5370" max="5370" width="1.77734375" style="5" customWidth="1"/>
    <col min="5371" max="5371" width="11.77734375" style="5" customWidth="1"/>
    <col min="5372" max="5372" width="1.77734375" style="5" customWidth="1"/>
    <col min="5373" max="5373" width="11.77734375" style="5" customWidth="1"/>
    <col min="5374" max="5374" width="1.77734375" style="5" customWidth="1"/>
    <col min="5375" max="5375" width="11.77734375" style="5" customWidth="1"/>
    <col min="5376" max="5618" width="9.21875" style="5"/>
    <col min="5619" max="5621" width="2.77734375" style="5" customWidth="1"/>
    <col min="5622" max="5622" width="52.44140625" style="5" customWidth="1"/>
    <col min="5623" max="5623" width="10.44140625" style="5" customWidth="1"/>
    <col min="5624" max="5624" width="0.77734375" style="5" customWidth="1"/>
    <col min="5625" max="5625" width="11.77734375" style="5" customWidth="1"/>
    <col min="5626" max="5626" width="1.77734375" style="5" customWidth="1"/>
    <col min="5627" max="5627" width="11.77734375" style="5" customWidth="1"/>
    <col min="5628" max="5628" width="1.77734375" style="5" customWidth="1"/>
    <col min="5629" max="5629" width="11.77734375" style="5" customWidth="1"/>
    <col min="5630" max="5630" width="1.77734375" style="5" customWidth="1"/>
    <col min="5631" max="5631" width="11.77734375" style="5" customWidth="1"/>
    <col min="5632" max="5874" width="9.21875" style="5"/>
    <col min="5875" max="5877" width="2.77734375" style="5" customWidth="1"/>
    <col min="5878" max="5878" width="52.44140625" style="5" customWidth="1"/>
    <col min="5879" max="5879" width="10.44140625" style="5" customWidth="1"/>
    <col min="5880" max="5880" width="0.77734375" style="5" customWidth="1"/>
    <col min="5881" max="5881" width="11.77734375" style="5" customWidth="1"/>
    <col min="5882" max="5882" width="1.77734375" style="5" customWidth="1"/>
    <col min="5883" max="5883" width="11.77734375" style="5" customWidth="1"/>
    <col min="5884" max="5884" width="1.77734375" style="5" customWidth="1"/>
    <col min="5885" max="5885" width="11.77734375" style="5" customWidth="1"/>
    <col min="5886" max="5886" width="1.77734375" style="5" customWidth="1"/>
    <col min="5887" max="5887" width="11.77734375" style="5" customWidth="1"/>
    <col min="5888" max="6130" width="9.21875" style="5"/>
    <col min="6131" max="6133" width="2.77734375" style="5" customWidth="1"/>
    <col min="6134" max="6134" width="52.44140625" style="5" customWidth="1"/>
    <col min="6135" max="6135" width="10.44140625" style="5" customWidth="1"/>
    <col min="6136" max="6136" width="0.77734375" style="5" customWidth="1"/>
    <col min="6137" max="6137" width="11.77734375" style="5" customWidth="1"/>
    <col min="6138" max="6138" width="1.77734375" style="5" customWidth="1"/>
    <col min="6139" max="6139" width="11.77734375" style="5" customWidth="1"/>
    <col min="6140" max="6140" width="1.77734375" style="5" customWidth="1"/>
    <col min="6141" max="6141" width="11.77734375" style="5" customWidth="1"/>
    <col min="6142" max="6142" width="1.77734375" style="5" customWidth="1"/>
    <col min="6143" max="6143" width="11.77734375" style="5" customWidth="1"/>
    <col min="6144" max="6386" width="9.21875" style="5"/>
    <col min="6387" max="6389" width="2.77734375" style="5" customWidth="1"/>
    <col min="6390" max="6390" width="52.44140625" style="5" customWidth="1"/>
    <col min="6391" max="6391" width="10.44140625" style="5" customWidth="1"/>
    <col min="6392" max="6392" width="0.77734375" style="5" customWidth="1"/>
    <col min="6393" max="6393" width="11.77734375" style="5" customWidth="1"/>
    <col min="6394" max="6394" width="1.77734375" style="5" customWidth="1"/>
    <col min="6395" max="6395" width="11.77734375" style="5" customWidth="1"/>
    <col min="6396" max="6396" width="1.77734375" style="5" customWidth="1"/>
    <col min="6397" max="6397" width="11.77734375" style="5" customWidth="1"/>
    <col min="6398" max="6398" width="1.77734375" style="5" customWidth="1"/>
    <col min="6399" max="6399" width="11.77734375" style="5" customWidth="1"/>
    <col min="6400" max="6642" width="9.21875" style="5"/>
    <col min="6643" max="6645" width="2.77734375" style="5" customWidth="1"/>
    <col min="6646" max="6646" width="52.44140625" style="5" customWidth="1"/>
    <col min="6647" max="6647" width="10.44140625" style="5" customWidth="1"/>
    <col min="6648" max="6648" width="0.77734375" style="5" customWidth="1"/>
    <col min="6649" max="6649" width="11.77734375" style="5" customWidth="1"/>
    <col min="6650" max="6650" width="1.77734375" style="5" customWidth="1"/>
    <col min="6651" max="6651" width="11.77734375" style="5" customWidth="1"/>
    <col min="6652" max="6652" width="1.77734375" style="5" customWidth="1"/>
    <col min="6653" max="6653" width="11.77734375" style="5" customWidth="1"/>
    <col min="6654" max="6654" width="1.77734375" style="5" customWidth="1"/>
    <col min="6655" max="6655" width="11.77734375" style="5" customWidth="1"/>
    <col min="6656" max="6898" width="9.21875" style="5"/>
    <col min="6899" max="6901" width="2.77734375" style="5" customWidth="1"/>
    <col min="6902" max="6902" width="52.44140625" style="5" customWidth="1"/>
    <col min="6903" max="6903" width="10.44140625" style="5" customWidth="1"/>
    <col min="6904" max="6904" width="0.77734375" style="5" customWidth="1"/>
    <col min="6905" max="6905" width="11.77734375" style="5" customWidth="1"/>
    <col min="6906" max="6906" width="1.77734375" style="5" customWidth="1"/>
    <col min="6907" max="6907" width="11.77734375" style="5" customWidth="1"/>
    <col min="6908" max="6908" width="1.77734375" style="5" customWidth="1"/>
    <col min="6909" max="6909" width="11.77734375" style="5" customWidth="1"/>
    <col min="6910" max="6910" width="1.77734375" style="5" customWidth="1"/>
    <col min="6911" max="6911" width="11.77734375" style="5" customWidth="1"/>
    <col min="6912" max="7154" width="9.21875" style="5"/>
    <col min="7155" max="7157" width="2.77734375" style="5" customWidth="1"/>
    <col min="7158" max="7158" width="52.44140625" style="5" customWidth="1"/>
    <col min="7159" max="7159" width="10.44140625" style="5" customWidth="1"/>
    <col min="7160" max="7160" width="0.77734375" style="5" customWidth="1"/>
    <col min="7161" max="7161" width="11.77734375" style="5" customWidth="1"/>
    <col min="7162" max="7162" width="1.77734375" style="5" customWidth="1"/>
    <col min="7163" max="7163" width="11.77734375" style="5" customWidth="1"/>
    <col min="7164" max="7164" width="1.77734375" style="5" customWidth="1"/>
    <col min="7165" max="7165" width="11.77734375" style="5" customWidth="1"/>
    <col min="7166" max="7166" width="1.77734375" style="5" customWidth="1"/>
    <col min="7167" max="7167" width="11.77734375" style="5" customWidth="1"/>
    <col min="7168" max="7410" width="9.21875" style="5"/>
    <col min="7411" max="7413" width="2.77734375" style="5" customWidth="1"/>
    <col min="7414" max="7414" width="52.44140625" style="5" customWidth="1"/>
    <col min="7415" max="7415" width="10.44140625" style="5" customWidth="1"/>
    <col min="7416" max="7416" width="0.77734375" style="5" customWidth="1"/>
    <col min="7417" max="7417" width="11.77734375" style="5" customWidth="1"/>
    <col min="7418" max="7418" width="1.77734375" style="5" customWidth="1"/>
    <col min="7419" max="7419" width="11.77734375" style="5" customWidth="1"/>
    <col min="7420" max="7420" width="1.77734375" style="5" customWidth="1"/>
    <col min="7421" max="7421" width="11.77734375" style="5" customWidth="1"/>
    <col min="7422" max="7422" width="1.77734375" style="5" customWidth="1"/>
    <col min="7423" max="7423" width="11.77734375" style="5" customWidth="1"/>
    <col min="7424" max="7666" width="9.21875" style="5"/>
    <col min="7667" max="7669" width="2.77734375" style="5" customWidth="1"/>
    <col min="7670" max="7670" width="52.44140625" style="5" customWidth="1"/>
    <col min="7671" max="7671" width="10.44140625" style="5" customWidth="1"/>
    <col min="7672" max="7672" width="0.77734375" style="5" customWidth="1"/>
    <col min="7673" max="7673" width="11.77734375" style="5" customWidth="1"/>
    <col min="7674" max="7674" width="1.77734375" style="5" customWidth="1"/>
    <col min="7675" max="7675" width="11.77734375" style="5" customWidth="1"/>
    <col min="7676" max="7676" width="1.77734375" style="5" customWidth="1"/>
    <col min="7677" max="7677" width="11.77734375" style="5" customWidth="1"/>
    <col min="7678" max="7678" width="1.77734375" style="5" customWidth="1"/>
    <col min="7679" max="7679" width="11.77734375" style="5" customWidth="1"/>
    <col min="7680" max="7922" width="9.21875" style="5"/>
    <col min="7923" max="7925" width="2.77734375" style="5" customWidth="1"/>
    <col min="7926" max="7926" width="52.44140625" style="5" customWidth="1"/>
    <col min="7927" max="7927" width="10.44140625" style="5" customWidth="1"/>
    <col min="7928" max="7928" width="0.77734375" style="5" customWidth="1"/>
    <col min="7929" max="7929" width="11.77734375" style="5" customWidth="1"/>
    <col min="7930" max="7930" width="1.77734375" style="5" customWidth="1"/>
    <col min="7931" max="7931" width="11.77734375" style="5" customWidth="1"/>
    <col min="7932" max="7932" width="1.77734375" style="5" customWidth="1"/>
    <col min="7933" max="7933" width="11.77734375" style="5" customWidth="1"/>
    <col min="7934" max="7934" width="1.77734375" style="5" customWidth="1"/>
    <col min="7935" max="7935" width="11.77734375" style="5" customWidth="1"/>
    <col min="7936" max="8178" width="9.21875" style="5"/>
    <col min="8179" max="8181" width="2.77734375" style="5" customWidth="1"/>
    <col min="8182" max="8182" width="52.44140625" style="5" customWidth="1"/>
    <col min="8183" max="8183" width="10.44140625" style="5" customWidth="1"/>
    <col min="8184" max="8184" width="0.77734375" style="5" customWidth="1"/>
    <col min="8185" max="8185" width="11.77734375" style="5" customWidth="1"/>
    <col min="8186" max="8186" width="1.77734375" style="5" customWidth="1"/>
    <col min="8187" max="8187" width="11.77734375" style="5" customWidth="1"/>
    <col min="8188" max="8188" width="1.77734375" style="5" customWidth="1"/>
    <col min="8189" max="8189" width="11.77734375" style="5" customWidth="1"/>
    <col min="8190" max="8190" width="1.77734375" style="5" customWidth="1"/>
    <col min="8191" max="8191" width="11.77734375" style="5" customWidth="1"/>
    <col min="8192" max="8434" width="9.21875" style="5"/>
    <col min="8435" max="8437" width="2.77734375" style="5" customWidth="1"/>
    <col min="8438" max="8438" width="52.44140625" style="5" customWidth="1"/>
    <col min="8439" max="8439" width="10.44140625" style="5" customWidth="1"/>
    <col min="8440" max="8440" width="0.77734375" style="5" customWidth="1"/>
    <col min="8441" max="8441" width="11.77734375" style="5" customWidth="1"/>
    <col min="8442" max="8442" width="1.77734375" style="5" customWidth="1"/>
    <col min="8443" max="8443" width="11.77734375" style="5" customWidth="1"/>
    <col min="8444" max="8444" width="1.77734375" style="5" customWidth="1"/>
    <col min="8445" max="8445" width="11.77734375" style="5" customWidth="1"/>
    <col min="8446" max="8446" width="1.77734375" style="5" customWidth="1"/>
    <col min="8447" max="8447" width="11.77734375" style="5" customWidth="1"/>
    <col min="8448" max="8690" width="9.21875" style="5"/>
    <col min="8691" max="8693" width="2.77734375" style="5" customWidth="1"/>
    <col min="8694" max="8694" width="52.44140625" style="5" customWidth="1"/>
    <col min="8695" max="8695" width="10.44140625" style="5" customWidth="1"/>
    <col min="8696" max="8696" width="0.77734375" style="5" customWidth="1"/>
    <col min="8697" max="8697" width="11.77734375" style="5" customWidth="1"/>
    <col min="8698" max="8698" width="1.77734375" style="5" customWidth="1"/>
    <col min="8699" max="8699" width="11.77734375" style="5" customWidth="1"/>
    <col min="8700" max="8700" width="1.77734375" style="5" customWidth="1"/>
    <col min="8701" max="8701" width="11.77734375" style="5" customWidth="1"/>
    <col min="8702" max="8702" width="1.77734375" style="5" customWidth="1"/>
    <col min="8703" max="8703" width="11.77734375" style="5" customWidth="1"/>
    <col min="8704" max="8946" width="9.21875" style="5"/>
    <col min="8947" max="8949" width="2.77734375" style="5" customWidth="1"/>
    <col min="8950" max="8950" width="52.44140625" style="5" customWidth="1"/>
    <col min="8951" max="8951" width="10.44140625" style="5" customWidth="1"/>
    <col min="8952" max="8952" width="0.77734375" style="5" customWidth="1"/>
    <col min="8953" max="8953" width="11.77734375" style="5" customWidth="1"/>
    <col min="8954" max="8954" width="1.77734375" style="5" customWidth="1"/>
    <col min="8955" max="8955" width="11.77734375" style="5" customWidth="1"/>
    <col min="8956" max="8956" width="1.77734375" style="5" customWidth="1"/>
    <col min="8957" max="8957" width="11.77734375" style="5" customWidth="1"/>
    <col min="8958" max="8958" width="1.77734375" style="5" customWidth="1"/>
    <col min="8959" max="8959" width="11.77734375" style="5" customWidth="1"/>
    <col min="8960" max="9202" width="9.21875" style="5"/>
    <col min="9203" max="9205" width="2.77734375" style="5" customWidth="1"/>
    <col min="9206" max="9206" width="52.44140625" style="5" customWidth="1"/>
    <col min="9207" max="9207" width="10.44140625" style="5" customWidth="1"/>
    <col min="9208" max="9208" width="0.77734375" style="5" customWidth="1"/>
    <col min="9209" max="9209" width="11.77734375" style="5" customWidth="1"/>
    <col min="9210" max="9210" width="1.77734375" style="5" customWidth="1"/>
    <col min="9211" max="9211" width="11.77734375" style="5" customWidth="1"/>
    <col min="9212" max="9212" width="1.77734375" style="5" customWidth="1"/>
    <col min="9213" max="9213" width="11.77734375" style="5" customWidth="1"/>
    <col min="9214" max="9214" width="1.77734375" style="5" customWidth="1"/>
    <col min="9215" max="9215" width="11.77734375" style="5" customWidth="1"/>
    <col min="9216" max="9458" width="9.21875" style="5"/>
    <col min="9459" max="9461" width="2.77734375" style="5" customWidth="1"/>
    <col min="9462" max="9462" width="52.44140625" style="5" customWidth="1"/>
    <col min="9463" max="9463" width="10.44140625" style="5" customWidth="1"/>
    <col min="9464" max="9464" width="0.77734375" style="5" customWidth="1"/>
    <col min="9465" max="9465" width="11.77734375" style="5" customWidth="1"/>
    <col min="9466" max="9466" width="1.77734375" style="5" customWidth="1"/>
    <col min="9467" max="9467" width="11.77734375" style="5" customWidth="1"/>
    <col min="9468" max="9468" width="1.77734375" style="5" customWidth="1"/>
    <col min="9469" max="9469" width="11.77734375" style="5" customWidth="1"/>
    <col min="9470" max="9470" width="1.77734375" style="5" customWidth="1"/>
    <col min="9471" max="9471" width="11.77734375" style="5" customWidth="1"/>
    <col min="9472" max="9714" width="9.21875" style="5"/>
    <col min="9715" max="9717" width="2.77734375" style="5" customWidth="1"/>
    <col min="9718" max="9718" width="52.44140625" style="5" customWidth="1"/>
    <col min="9719" max="9719" width="10.44140625" style="5" customWidth="1"/>
    <col min="9720" max="9720" width="0.77734375" style="5" customWidth="1"/>
    <col min="9721" max="9721" width="11.77734375" style="5" customWidth="1"/>
    <col min="9722" max="9722" width="1.77734375" style="5" customWidth="1"/>
    <col min="9723" max="9723" width="11.77734375" style="5" customWidth="1"/>
    <col min="9724" max="9724" width="1.77734375" style="5" customWidth="1"/>
    <col min="9725" max="9725" width="11.77734375" style="5" customWidth="1"/>
    <col min="9726" max="9726" width="1.77734375" style="5" customWidth="1"/>
    <col min="9727" max="9727" width="11.77734375" style="5" customWidth="1"/>
    <col min="9728" max="9970" width="9.21875" style="5"/>
    <col min="9971" max="9973" width="2.77734375" style="5" customWidth="1"/>
    <col min="9974" max="9974" width="52.44140625" style="5" customWidth="1"/>
    <col min="9975" max="9975" width="10.44140625" style="5" customWidth="1"/>
    <col min="9976" max="9976" width="0.77734375" style="5" customWidth="1"/>
    <col min="9977" max="9977" width="11.77734375" style="5" customWidth="1"/>
    <col min="9978" max="9978" width="1.77734375" style="5" customWidth="1"/>
    <col min="9979" max="9979" width="11.77734375" style="5" customWidth="1"/>
    <col min="9980" max="9980" width="1.77734375" style="5" customWidth="1"/>
    <col min="9981" max="9981" width="11.77734375" style="5" customWidth="1"/>
    <col min="9982" max="9982" width="1.77734375" style="5" customWidth="1"/>
    <col min="9983" max="9983" width="11.77734375" style="5" customWidth="1"/>
    <col min="9984" max="10226" width="9.21875" style="5"/>
    <col min="10227" max="10229" width="2.77734375" style="5" customWidth="1"/>
    <col min="10230" max="10230" width="52.44140625" style="5" customWidth="1"/>
    <col min="10231" max="10231" width="10.44140625" style="5" customWidth="1"/>
    <col min="10232" max="10232" width="0.77734375" style="5" customWidth="1"/>
    <col min="10233" max="10233" width="11.77734375" style="5" customWidth="1"/>
    <col min="10234" max="10234" width="1.77734375" style="5" customWidth="1"/>
    <col min="10235" max="10235" width="11.77734375" style="5" customWidth="1"/>
    <col min="10236" max="10236" width="1.77734375" style="5" customWidth="1"/>
    <col min="10237" max="10237" width="11.77734375" style="5" customWidth="1"/>
    <col min="10238" max="10238" width="1.77734375" style="5" customWidth="1"/>
    <col min="10239" max="10239" width="11.77734375" style="5" customWidth="1"/>
    <col min="10240" max="10482" width="9.21875" style="5"/>
    <col min="10483" max="10485" width="2.77734375" style="5" customWidth="1"/>
    <col min="10486" max="10486" width="52.44140625" style="5" customWidth="1"/>
    <col min="10487" max="10487" width="10.44140625" style="5" customWidth="1"/>
    <col min="10488" max="10488" width="0.77734375" style="5" customWidth="1"/>
    <col min="10489" max="10489" width="11.77734375" style="5" customWidth="1"/>
    <col min="10490" max="10490" width="1.77734375" style="5" customWidth="1"/>
    <col min="10491" max="10491" width="11.77734375" style="5" customWidth="1"/>
    <col min="10492" max="10492" width="1.77734375" style="5" customWidth="1"/>
    <col min="10493" max="10493" width="11.77734375" style="5" customWidth="1"/>
    <col min="10494" max="10494" width="1.77734375" style="5" customWidth="1"/>
    <col min="10495" max="10495" width="11.77734375" style="5" customWidth="1"/>
    <col min="10496" max="10738" width="9.21875" style="5"/>
    <col min="10739" max="10741" width="2.77734375" style="5" customWidth="1"/>
    <col min="10742" max="10742" width="52.44140625" style="5" customWidth="1"/>
    <col min="10743" max="10743" width="10.44140625" style="5" customWidth="1"/>
    <col min="10744" max="10744" width="0.77734375" style="5" customWidth="1"/>
    <col min="10745" max="10745" width="11.77734375" style="5" customWidth="1"/>
    <col min="10746" max="10746" width="1.77734375" style="5" customWidth="1"/>
    <col min="10747" max="10747" width="11.77734375" style="5" customWidth="1"/>
    <col min="10748" max="10748" width="1.77734375" style="5" customWidth="1"/>
    <col min="10749" max="10749" width="11.77734375" style="5" customWidth="1"/>
    <col min="10750" max="10750" width="1.77734375" style="5" customWidth="1"/>
    <col min="10751" max="10751" width="11.77734375" style="5" customWidth="1"/>
    <col min="10752" max="10994" width="9.21875" style="5"/>
    <col min="10995" max="10997" width="2.77734375" style="5" customWidth="1"/>
    <col min="10998" max="10998" width="52.44140625" style="5" customWidth="1"/>
    <col min="10999" max="10999" width="10.44140625" style="5" customWidth="1"/>
    <col min="11000" max="11000" width="0.77734375" style="5" customWidth="1"/>
    <col min="11001" max="11001" width="11.77734375" style="5" customWidth="1"/>
    <col min="11002" max="11002" width="1.77734375" style="5" customWidth="1"/>
    <col min="11003" max="11003" width="11.77734375" style="5" customWidth="1"/>
    <col min="11004" max="11004" width="1.77734375" style="5" customWidth="1"/>
    <col min="11005" max="11005" width="11.77734375" style="5" customWidth="1"/>
    <col min="11006" max="11006" width="1.77734375" style="5" customWidth="1"/>
    <col min="11007" max="11007" width="11.77734375" style="5" customWidth="1"/>
    <col min="11008" max="11250" width="9.21875" style="5"/>
    <col min="11251" max="11253" width="2.77734375" style="5" customWidth="1"/>
    <col min="11254" max="11254" width="52.44140625" style="5" customWidth="1"/>
    <col min="11255" max="11255" width="10.44140625" style="5" customWidth="1"/>
    <col min="11256" max="11256" width="0.77734375" style="5" customWidth="1"/>
    <col min="11257" max="11257" width="11.77734375" style="5" customWidth="1"/>
    <col min="11258" max="11258" width="1.77734375" style="5" customWidth="1"/>
    <col min="11259" max="11259" width="11.77734375" style="5" customWidth="1"/>
    <col min="11260" max="11260" width="1.77734375" style="5" customWidth="1"/>
    <col min="11261" max="11261" width="11.77734375" style="5" customWidth="1"/>
    <col min="11262" max="11262" width="1.77734375" style="5" customWidth="1"/>
    <col min="11263" max="11263" width="11.77734375" style="5" customWidth="1"/>
    <col min="11264" max="11506" width="9.21875" style="5"/>
    <col min="11507" max="11509" width="2.77734375" style="5" customWidth="1"/>
    <col min="11510" max="11510" width="52.44140625" style="5" customWidth="1"/>
    <col min="11511" max="11511" width="10.44140625" style="5" customWidth="1"/>
    <col min="11512" max="11512" width="0.77734375" style="5" customWidth="1"/>
    <col min="11513" max="11513" width="11.77734375" style="5" customWidth="1"/>
    <col min="11514" max="11514" width="1.77734375" style="5" customWidth="1"/>
    <col min="11515" max="11515" width="11.77734375" style="5" customWidth="1"/>
    <col min="11516" max="11516" width="1.77734375" style="5" customWidth="1"/>
    <col min="11517" max="11517" width="11.77734375" style="5" customWidth="1"/>
    <col min="11518" max="11518" width="1.77734375" style="5" customWidth="1"/>
    <col min="11519" max="11519" width="11.77734375" style="5" customWidth="1"/>
    <col min="11520" max="11762" width="9.21875" style="5"/>
    <col min="11763" max="11765" width="2.77734375" style="5" customWidth="1"/>
    <col min="11766" max="11766" width="52.44140625" style="5" customWidth="1"/>
    <col min="11767" max="11767" width="10.44140625" style="5" customWidth="1"/>
    <col min="11768" max="11768" width="0.77734375" style="5" customWidth="1"/>
    <col min="11769" max="11769" width="11.77734375" style="5" customWidth="1"/>
    <col min="11770" max="11770" width="1.77734375" style="5" customWidth="1"/>
    <col min="11771" max="11771" width="11.77734375" style="5" customWidth="1"/>
    <col min="11772" max="11772" width="1.77734375" style="5" customWidth="1"/>
    <col min="11773" max="11773" width="11.77734375" style="5" customWidth="1"/>
    <col min="11774" max="11774" width="1.77734375" style="5" customWidth="1"/>
    <col min="11775" max="11775" width="11.77734375" style="5" customWidth="1"/>
    <col min="11776" max="12018" width="9.21875" style="5"/>
    <col min="12019" max="12021" width="2.77734375" style="5" customWidth="1"/>
    <col min="12022" max="12022" width="52.44140625" style="5" customWidth="1"/>
    <col min="12023" max="12023" width="10.44140625" style="5" customWidth="1"/>
    <col min="12024" max="12024" width="0.77734375" style="5" customWidth="1"/>
    <col min="12025" max="12025" width="11.77734375" style="5" customWidth="1"/>
    <col min="12026" max="12026" width="1.77734375" style="5" customWidth="1"/>
    <col min="12027" max="12027" width="11.77734375" style="5" customWidth="1"/>
    <col min="12028" max="12028" width="1.77734375" style="5" customWidth="1"/>
    <col min="12029" max="12029" width="11.77734375" style="5" customWidth="1"/>
    <col min="12030" max="12030" width="1.77734375" style="5" customWidth="1"/>
    <col min="12031" max="12031" width="11.77734375" style="5" customWidth="1"/>
    <col min="12032" max="12274" width="9.21875" style="5"/>
    <col min="12275" max="12277" width="2.77734375" style="5" customWidth="1"/>
    <col min="12278" max="12278" width="52.44140625" style="5" customWidth="1"/>
    <col min="12279" max="12279" width="10.44140625" style="5" customWidth="1"/>
    <col min="12280" max="12280" width="0.77734375" style="5" customWidth="1"/>
    <col min="12281" max="12281" width="11.77734375" style="5" customWidth="1"/>
    <col min="12282" max="12282" width="1.77734375" style="5" customWidth="1"/>
    <col min="12283" max="12283" width="11.77734375" style="5" customWidth="1"/>
    <col min="12284" max="12284" width="1.77734375" style="5" customWidth="1"/>
    <col min="12285" max="12285" width="11.77734375" style="5" customWidth="1"/>
    <col min="12286" max="12286" width="1.77734375" style="5" customWidth="1"/>
    <col min="12287" max="12287" width="11.77734375" style="5" customWidth="1"/>
    <col min="12288" max="12530" width="9.21875" style="5"/>
    <col min="12531" max="12533" width="2.77734375" style="5" customWidth="1"/>
    <col min="12534" max="12534" width="52.44140625" style="5" customWidth="1"/>
    <col min="12535" max="12535" width="10.44140625" style="5" customWidth="1"/>
    <col min="12536" max="12536" width="0.77734375" style="5" customWidth="1"/>
    <col min="12537" max="12537" width="11.77734375" style="5" customWidth="1"/>
    <col min="12538" max="12538" width="1.77734375" style="5" customWidth="1"/>
    <col min="12539" max="12539" width="11.77734375" style="5" customWidth="1"/>
    <col min="12540" max="12540" width="1.77734375" style="5" customWidth="1"/>
    <col min="12541" max="12541" width="11.77734375" style="5" customWidth="1"/>
    <col min="12542" max="12542" width="1.77734375" style="5" customWidth="1"/>
    <col min="12543" max="12543" width="11.77734375" style="5" customWidth="1"/>
    <col min="12544" max="12786" width="9.21875" style="5"/>
    <col min="12787" max="12789" width="2.77734375" style="5" customWidth="1"/>
    <col min="12790" max="12790" width="52.44140625" style="5" customWidth="1"/>
    <col min="12791" max="12791" width="10.44140625" style="5" customWidth="1"/>
    <col min="12792" max="12792" width="0.77734375" style="5" customWidth="1"/>
    <col min="12793" max="12793" width="11.77734375" style="5" customWidth="1"/>
    <col min="12794" max="12794" width="1.77734375" style="5" customWidth="1"/>
    <col min="12795" max="12795" width="11.77734375" style="5" customWidth="1"/>
    <col min="12796" max="12796" width="1.77734375" style="5" customWidth="1"/>
    <col min="12797" max="12797" width="11.77734375" style="5" customWidth="1"/>
    <col min="12798" max="12798" width="1.77734375" style="5" customWidth="1"/>
    <col min="12799" max="12799" width="11.77734375" style="5" customWidth="1"/>
    <col min="12800" max="13042" width="9.21875" style="5"/>
    <col min="13043" max="13045" width="2.77734375" style="5" customWidth="1"/>
    <col min="13046" max="13046" width="52.44140625" style="5" customWidth="1"/>
    <col min="13047" max="13047" width="10.44140625" style="5" customWidth="1"/>
    <col min="13048" max="13048" width="0.77734375" style="5" customWidth="1"/>
    <col min="13049" max="13049" width="11.77734375" style="5" customWidth="1"/>
    <col min="13050" max="13050" width="1.77734375" style="5" customWidth="1"/>
    <col min="13051" max="13051" width="11.77734375" style="5" customWidth="1"/>
    <col min="13052" max="13052" width="1.77734375" style="5" customWidth="1"/>
    <col min="13053" max="13053" width="11.77734375" style="5" customWidth="1"/>
    <col min="13054" max="13054" width="1.77734375" style="5" customWidth="1"/>
    <col min="13055" max="13055" width="11.77734375" style="5" customWidth="1"/>
    <col min="13056" max="13298" width="9.21875" style="5"/>
    <col min="13299" max="13301" width="2.77734375" style="5" customWidth="1"/>
    <col min="13302" max="13302" width="52.44140625" style="5" customWidth="1"/>
    <col min="13303" max="13303" width="10.44140625" style="5" customWidth="1"/>
    <col min="13304" max="13304" width="0.77734375" style="5" customWidth="1"/>
    <col min="13305" max="13305" width="11.77734375" style="5" customWidth="1"/>
    <col min="13306" max="13306" width="1.77734375" style="5" customWidth="1"/>
    <col min="13307" max="13307" width="11.77734375" style="5" customWidth="1"/>
    <col min="13308" max="13308" width="1.77734375" style="5" customWidth="1"/>
    <col min="13309" max="13309" width="11.77734375" style="5" customWidth="1"/>
    <col min="13310" max="13310" width="1.77734375" style="5" customWidth="1"/>
    <col min="13311" max="13311" width="11.77734375" style="5" customWidth="1"/>
    <col min="13312" max="13554" width="9.21875" style="5"/>
    <col min="13555" max="13557" width="2.77734375" style="5" customWidth="1"/>
    <col min="13558" max="13558" width="52.44140625" style="5" customWidth="1"/>
    <col min="13559" max="13559" width="10.44140625" style="5" customWidth="1"/>
    <col min="13560" max="13560" width="0.77734375" style="5" customWidth="1"/>
    <col min="13561" max="13561" width="11.77734375" style="5" customWidth="1"/>
    <col min="13562" max="13562" width="1.77734375" style="5" customWidth="1"/>
    <col min="13563" max="13563" width="11.77734375" style="5" customWidth="1"/>
    <col min="13564" max="13564" width="1.77734375" style="5" customWidth="1"/>
    <col min="13565" max="13565" width="11.77734375" style="5" customWidth="1"/>
    <col min="13566" max="13566" width="1.77734375" style="5" customWidth="1"/>
    <col min="13567" max="13567" width="11.77734375" style="5" customWidth="1"/>
    <col min="13568" max="13810" width="9.21875" style="5"/>
    <col min="13811" max="13813" width="2.77734375" style="5" customWidth="1"/>
    <col min="13814" max="13814" width="52.44140625" style="5" customWidth="1"/>
    <col min="13815" max="13815" width="10.44140625" style="5" customWidth="1"/>
    <col min="13816" max="13816" width="0.77734375" style="5" customWidth="1"/>
    <col min="13817" max="13817" width="11.77734375" style="5" customWidth="1"/>
    <col min="13818" max="13818" width="1.77734375" style="5" customWidth="1"/>
    <col min="13819" max="13819" width="11.77734375" style="5" customWidth="1"/>
    <col min="13820" max="13820" width="1.77734375" style="5" customWidth="1"/>
    <col min="13821" max="13821" width="11.77734375" style="5" customWidth="1"/>
    <col min="13822" max="13822" width="1.77734375" style="5" customWidth="1"/>
    <col min="13823" max="13823" width="11.77734375" style="5" customWidth="1"/>
    <col min="13824" max="14066" width="9.21875" style="5"/>
    <col min="14067" max="14069" width="2.77734375" style="5" customWidth="1"/>
    <col min="14070" max="14070" width="52.44140625" style="5" customWidth="1"/>
    <col min="14071" max="14071" width="10.44140625" style="5" customWidth="1"/>
    <col min="14072" max="14072" width="0.77734375" style="5" customWidth="1"/>
    <col min="14073" max="14073" width="11.77734375" style="5" customWidth="1"/>
    <col min="14074" max="14074" width="1.77734375" style="5" customWidth="1"/>
    <col min="14075" max="14075" width="11.77734375" style="5" customWidth="1"/>
    <col min="14076" max="14076" width="1.77734375" style="5" customWidth="1"/>
    <col min="14077" max="14077" width="11.77734375" style="5" customWidth="1"/>
    <col min="14078" max="14078" width="1.77734375" style="5" customWidth="1"/>
    <col min="14079" max="14079" width="11.77734375" style="5" customWidth="1"/>
    <col min="14080" max="14322" width="9.21875" style="5"/>
    <col min="14323" max="14325" width="2.77734375" style="5" customWidth="1"/>
    <col min="14326" max="14326" width="52.44140625" style="5" customWidth="1"/>
    <col min="14327" max="14327" width="10.44140625" style="5" customWidth="1"/>
    <col min="14328" max="14328" width="0.77734375" style="5" customWidth="1"/>
    <col min="14329" max="14329" width="11.77734375" style="5" customWidth="1"/>
    <col min="14330" max="14330" width="1.77734375" style="5" customWidth="1"/>
    <col min="14331" max="14331" width="11.77734375" style="5" customWidth="1"/>
    <col min="14332" max="14332" width="1.77734375" style="5" customWidth="1"/>
    <col min="14333" max="14333" width="11.77734375" style="5" customWidth="1"/>
    <col min="14334" max="14334" width="1.77734375" style="5" customWidth="1"/>
    <col min="14335" max="14335" width="11.77734375" style="5" customWidth="1"/>
    <col min="14336" max="14578" width="9.21875" style="5"/>
    <col min="14579" max="14581" width="2.77734375" style="5" customWidth="1"/>
    <col min="14582" max="14582" width="52.44140625" style="5" customWidth="1"/>
    <col min="14583" max="14583" width="10.44140625" style="5" customWidth="1"/>
    <col min="14584" max="14584" width="0.77734375" style="5" customWidth="1"/>
    <col min="14585" max="14585" width="11.77734375" style="5" customWidth="1"/>
    <col min="14586" max="14586" width="1.77734375" style="5" customWidth="1"/>
    <col min="14587" max="14587" width="11.77734375" style="5" customWidth="1"/>
    <col min="14588" max="14588" width="1.77734375" style="5" customWidth="1"/>
    <col min="14589" max="14589" width="11.77734375" style="5" customWidth="1"/>
    <col min="14590" max="14590" width="1.77734375" style="5" customWidth="1"/>
    <col min="14591" max="14591" width="11.77734375" style="5" customWidth="1"/>
    <col min="14592" max="14834" width="9.21875" style="5"/>
    <col min="14835" max="14837" width="2.77734375" style="5" customWidth="1"/>
    <col min="14838" max="14838" width="52.44140625" style="5" customWidth="1"/>
    <col min="14839" max="14839" width="10.44140625" style="5" customWidth="1"/>
    <col min="14840" max="14840" width="0.77734375" style="5" customWidth="1"/>
    <col min="14841" max="14841" width="11.77734375" style="5" customWidth="1"/>
    <col min="14842" max="14842" width="1.77734375" style="5" customWidth="1"/>
    <col min="14843" max="14843" width="11.77734375" style="5" customWidth="1"/>
    <col min="14844" max="14844" width="1.77734375" style="5" customWidth="1"/>
    <col min="14845" max="14845" width="11.77734375" style="5" customWidth="1"/>
    <col min="14846" max="14846" width="1.77734375" style="5" customWidth="1"/>
    <col min="14847" max="14847" width="11.77734375" style="5" customWidth="1"/>
    <col min="14848" max="15090" width="9.21875" style="5"/>
    <col min="15091" max="15093" width="2.77734375" style="5" customWidth="1"/>
    <col min="15094" max="15094" width="52.44140625" style="5" customWidth="1"/>
    <col min="15095" max="15095" width="10.44140625" style="5" customWidth="1"/>
    <col min="15096" max="15096" width="0.77734375" style="5" customWidth="1"/>
    <col min="15097" max="15097" width="11.77734375" style="5" customWidth="1"/>
    <col min="15098" max="15098" width="1.77734375" style="5" customWidth="1"/>
    <col min="15099" max="15099" width="11.77734375" style="5" customWidth="1"/>
    <col min="15100" max="15100" width="1.77734375" style="5" customWidth="1"/>
    <col min="15101" max="15101" width="11.77734375" style="5" customWidth="1"/>
    <col min="15102" max="15102" width="1.77734375" style="5" customWidth="1"/>
    <col min="15103" max="15103" width="11.77734375" style="5" customWidth="1"/>
    <col min="15104" max="15346" width="9.21875" style="5"/>
    <col min="15347" max="15349" width="2.77734375" style="5" customWidth="1"/>
    <col min="15350" max="15350" width="52.44140625" style="5" customWidth="1"/>
    <col min="15351" max="15351" width="10.44140625" style="5" customWidth="1"/>
    <col min="15352" max="15352" width="0.77734375" style="5" customWidth="1"/>
    <col min="15353" max="15353" width="11.77734375" style="5" customWidth="1"/>
    <col min="15354" max="15354" width="1.77734375" style="5" customWidth="1"/>
    <col min="15355" max="15355" width="11.77734375" style="5" customWidth="1"/>
    <col min="15356" max="15356" width="1.77734375" style="5" customWidth="1"/>
    <col min="15357" max="15357" width="11.77734375" style="5" customWidth="1"/>
    <col min="15358" max="15358" width="1.77734375" style="5" customWidth="1"/>
    <col min="15359" max="15359" width="11.77734375" style="5" customWidth="1"/>
    <col min="15360" max="15602" width="9.21875" style="5"/>
    <col min="15603" max="15605" width="2.77734375" style="5" customWidth="1"/>
    <col min="15606" max="15606" width="52.44140625" style="5" customWidth="1"/>
    <col min="15607" max="15607" width="10.44140625" style="5" customWidth="1"/>
    <col min="15608" max="15608" width="0.77734375" style="5" customWidth="1"/>
    <col min="15609" max="15609" width="11.77734375" style="5" customWidth="1"/>
    <col min="15610" max="15610" width="1.77734375" style="5" customWidth="1"/>
    <col min="15611" max="15611" width="11.77734375" style="5" customWidth="1"/>
    <col min="15612" max="15612" width="1.77734375" style="5" customWidth="1"/>
    <col min="15613" max="15613" width="11.77734375" style="5" customWidth="1"/>
    <col min="15614" max="15614" width="1.77734375" style="5" customWidth="1"/>
    <col min="15615" max="15615" width="11.77734375" style="5" customWidth="1"/>
    <col min="15616" max="15858" width="9.21875" style="5"/>
    <col min="15859" max="15861" width="2.77734375" style="5" customWidth="1"/>
    <col min="15862" max="15862" width="52.44140625" style="5" customWidth="1"/>
    <col min="15863" max="15863" width="10.44140625" style="5" customWidth="1"/>
    <col min="15864" max="15864" width="0.77734375" style="5" customWidth="1"/>
    <col min="15865" max="15865" width="11.77734375" style="5" customWidth="1"/>
    <col min="15866" max="15866" width="1.77734375" style="5" customWidth="1"/>
    <col min="15867" max="15867" width="11.77734375" style="5" customWidth="1"/>
    <col min="15868" max="15868" width="1.77734375" style="5" customWidth="1"/>
    <col min="15869" max="15869" width="11.77734375" style="5" customWidth="1"/>
    <col min="15870" max="15870" width="1.77734375" style="5" customWidth="1"/>
    <col min="15871" max="15871" width="11.77734375" style="5" customWidth="1"/>
    <col min="15872" max="16114" width="9.21875" style="5"/>
    <col min="16115" max="16117" width="2.77734375" style="5" customWidth="1"/>
    <col min="16118" max="16118" width="52.44140625" style="5" customWidth="1"/>
    <col min="16119" max="16119" width="10.44140625" style="5" customWidth="1"/>
    <col min="16120" max="16120" width="0.77734375" style="5" customWidth="1"/>
    <col min="16121" max="16121" width="11.77734375" style="5" customWidth="1"/>
    <col min="16122" max="16122" width="1.77734375" style="5" customWidth="1"/>
    <col min="16123" max="16123" width="11.77734375" style="5" customWidth="1"/>
    <col min="16124" max="16124" width="1.77734375" style="5" customWidth="1"/>
    <col min="16125" max="16125" width="11.77734375" style="5" customWidth="1"/>
    <col min="16126" max="16126" width="1.77734375" style="5" customWidth="1"/>
    <col min="16127" max="16127" width="11.77734375" style="5" customWidth="1"/>
    <col min="16128" max="16370" width="9.21875" style="5"/>
    <col min="16371" max="16384" width="9.21875" style="5" customWidth="1"/>
  </cols>
  <sheetData>
    <row r="1" spans="1:23" ht="22.05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Q1" s="82"/>
      <c r="S1" s="82"/>
    </row>
    <row r="2" spans="1:23" ht="22.05" customHeight="1">
      <c r="A2" s="245" t="s">
        <v>191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Q2" s="82"/>
      <c r="S2" s="82"/>
    </row>
    <row r="3" spans="1:23" ht="22.05" customHeight="1">
      <c r="A3" s="245" t="s">
        <v>213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Q3" s="82"/>
      <c r="S3" s="82"/>
    </row>
    <row r="4" spans="1:23" ht="20.25" customHeight="1">
      <c r="A4" s="121"/>
      <c r="B4" s="121"/>
      <c r="C4" s="122"/>
      <c r="D4" s="122"/>
      <c r="E4" s="122"/>
      <c r="F4" s="122"/>
      <c r="G4" s="247" t="s">
        <v>1</v>
      </c>
      <c r="H4" s="247"/>
      <c r="I4" s="247"/>
      <c r="J4" s="247"/>
      <c r="K4" s="247"/>
      <c r="L4" s="247"/>
      <c r="M4" s="247"/>
      <c r="Q4" s="82"/>
      <c r="S4" s="82"/>
    </row>
    <row r="5" spans="1:23" s="1" customFormat="1" ht="10.050000000000001" customHeight="1">
      <c r="A5" s="123"/>
      <c r="B5" s="123"/>
      <c r="C5" s="124"/>
      <c r="D5" s="124"/>
      <c r="E5" s="124"/>
      <c r="F5" s="124"/>
      <c r="G5" s="125"/>
      <c r="H5" s="125"/>
      <c r="I5" s="125"/>
      <c r="J5" s="125"/>
      <c r="K5" s="125"/>
      <c r="L5" s="125"/>
      <c r="M5" s="125"/>
      <c r="Q5" s="126"/>
      <c r="R5" s="82"/>
      <c r="S5" s="126"/>
      <c r="T5" s="82"/>
      <c r="U5" s="82"/>
      <c r="V5" s="82"/>
      <c r="W5" s="82"/>
    </row>
    <row r="6" spans="1:23" ht="22.05" customHeight="1">
      <c r="A6" s="127"/>
      <c r="B6" s="127"/>
      <c r="C6" s="127"/>
      <c r="D6" s="127"/>
      <c r="E6" s="128"/>
      <c r="F6" s="128"/>
      <c r="G6" s="248" t="s">
        <v>2</v>
      </c>
      <c r="H6" s="248"/>
      <c r="I6" s="248"/>
      <c r="J6" s="248"/>
      <c r="K6" s="249" t="s">
        <v>3</v>
      </c>
      <c r="L6" s="249"/>
      <c r="M6" s="249"/>
      <c r="Q6" s="83"/>
      <c r="R6" s="83"/>
      <c r="S6" s="83"/>
      <c r="T6" s="83"/>
    </row>
    <row r="7" spans="1:23" ht="22.05" customHeight="1">
      <c r="A7" s="127"/>
      <c r="B7" s="127"/>
      <c r="C7" s="127"/>
      <c r="D7" s="127"/>
      <c r="E7" s="128"/>
      <c r="F7" s="128"/>
      <c r="G7" s="198" t="s">
        <v>174</v>
      </c>
      <c r="H7" s="198"/>
      <c r="I7" s="198" t="s">
        <v>174</v>
      </c>
      <c r="J7" s="198"/>
      <c r="K7" s="198" t="s">
        <v>174</v>
      </c>
      <c r="L7" s="199"/>
      <c r="M7" s="198" t="s">
        <v>174</v>
      </c>
      <c r="Q7" s="83"/>
      <c r="R7" s="83"/>
      <c r="S7" s="83"/>
      <c r="T7" s="83"/>
    </row>
    <row r="8" spans="1:23" ht="22.05" customHeight="1">
      <c r="A8" s="127"/>
      <c r="B8" s="127"/>
      <c r="C8" s="127"/>
      <c r="D8" s="127"/>
      <c r="E8" s="200" t="s">
        <v>4</v>
      </c>
      <c r="F8" s="128"/>
      <c r="G8" s="198" t="s">
        <v>214</v>
      </c>
      <c r="H8" s="198"/>
      <c r="I8" s="198" t="s">
        <v>176</v>
      </c>
      <c r="J8" s="198"/>
      <c r="K8" s="198" t="s">
        <v>214</v>
      </c>
      <c r="L8" s="199"/>
      <c r="M8" s="198" t="s">
        <v>176</v>
      </c>
      <c r="Q8" s="83"/>
      <c r="R8" s="83"/>
      <c r="S8" s="83"/>
      <c r="T8" s="83"/>
    </row>
    <row r="9" spans="1:23" ht="22.05" customHeight="1">
      <c r="F9" s="200"/>
      <c r="G9" s="2">
        <v>2567</v>
      </c>
      <c r="H9" s="3"/>
      <c r="I9" s="2">
        <v>2566</v>
      </c>
      <c r="J9" s="2"/>
      <c r="K9" s="130">
        <v>2567</v>
      </c>
      <c r="L9" s="131"/>
      <c r="M9" s="130">
        <v>2566</v>
      </c>
      <c r="Q9" s="84"/>
      <c r="S9" s="132"/>
    </row>
    <row r="10" spans="1:23" ht="22.05" customHeight="1">
      <c r="F10" s="200"/>
      <c r="G10" s="133" t="s">
        <v>175</v>
      </c>
      <c r="H10" s="3"/>
      <c r="I10" s="2"/>
      <c r="J10" s="2"/>
      <c r="K10" s="133" t="s">
        <v>175</v>
      </c>
      <c r="L10" s="131"/>
      <c r="M10" s="130"/>
      <c r="Q10" s="84"/>
      <c r="S10" s="132"/>
    </row>
    <row r="11" spans="1:23" ht="20.399999999999999">
      <c r="A11" s="244" t="s">
        <v>5</v>
      </c>
      <c r="B11" s="244"/>
      <c r="C11" s="244"/>
      <c r="D11" s="244"/>
      <c r="E11" s="134"/>
      <c r="F11" s="123"/>
      <c r="H11" s="136"/>
      <c r="I11" s="4"/>
      <c r="J11" s="137"/>
      <c r="L11" s="138"/>
      <c r="M11" s="4"/>
      <c r="Q11" s="139"/>
      <c r="S11" s="140"/>
    </row>
    <row r="12" spans="1:23">
      <c r="A12" s="129" t="s">
        <v>6</v>
      </c>
      <c r="B12" s="127"/>
      <c r="E12" s="134"/>
      <c r="F12" s="123"/>
      <c r="G12" s="137"/>
      <c r="H12" s="136"/>
      <c r="I12" s="137"/>
      <c r="J12" s="137"/>
      <c r="K12" s="141"/>
      <c r="L12" s="138"/>
      <c r="M12" s="141"/>
      <c r="Q12" s="139"/>
      <c r="S12" s="140"/>
    </row>
    <row r="13" spans="1:23">
      <c r="B13" s="127" t="s">
        <v>7</v>
      </c>
      <c r="E13" s="142">
        <v>5.0999999999999996</v>
      </c>
      <c r="F13" s="123"/>
      <c r="G13" s="143">
        <v>1396453</v>
      </c>
      <c r="I13" s="143">
        <v>1023923</v>
      </c>
      <c r="J13" s="143"/>
      <c r="K13" s="143">
        <v>136031</v>
      </c>
      <c r="L13" s="138"/>
      <c r="M13" s="143">
        <v>46213</v>
      </c>
      <c r="Q13" s="144"/>
      <c r="S13" s="144"/>
    </row>
    <row r="14" spans="1:23">
      <c r="B14" s="127" t="s">
        <v>8</v>
      </c>
      <c r="E14" s="142">
        <v>6</v>
      </c>
      <c r="F14" s="123"/>
      <c r="G14" s="143">
        <v>3758029</v>
      </c>
      <c r="I14" s="143">
        <v>3585978</v>
      </c>
      <c r="J14" s="143"/>
      <c r="K14" s="143">
        <v>3240157</v>
      </c>
      <c r="L14" s="138"/>
      <c r="M14" s="143">
        <v>3320756</v>
      </c>
      <c r="Q14" s="144"/>
      <c r="S14" s="144"/>
    </row>
    <row r="15" spans="1:23">
      <c r="B15" s="127" t="s">
        <v>131</v>
      </c>
      <c r="E15" s="142">
        <v>7</v>
      </c>
      <c r="F15" s="123"/>
      <c r="G15" s="143">
        <v>26808</v>
      </c>
      <c r="I15" s="143">
        <v>19098</v>
      </c>
      <c r="J15" s="143"/>
      <c r="K15" s="143" t="s">
        <v>110</v>
      </c>
      <c r="L15" s="138"/>
      <c r="M15" s="143" t="s">
        <v>110</v>
      </c>
      <c r="Q15" s="144"/>
      <c r="S15" s="144"/>
    </row>
    <row r="16" spans="1:23">
      <c r="B16" s="127" t="s">
        <v>9</v>
      </c>
      <c r="E16" s="142">
        <v>4</v>
      </c>
      <c r="F16" s="123"/>
      <c r="G16" s="143" t="s">
        <v>110</v>
      </c>
      <c r="I16" s="143" t="s">
        <v>110</v>
      </c>
      <c r="J16" s="143"/>
      <c r="K16" s="143">
        <v>8081006</v>
      </c>
      <c r="L16" s="138"/>
      <c r="M16" s="143">
        <v>10348113</v>
      </c>
      <c r="Q16" s="144"/>
      <c r="S16" s="144"/>
    </row>
    <row r="17" spans="1:23" s="1" customFormat="1">
      <c r="A17" s="129"/>
      <c r="B17" s="127" t="s">
        <v>10</v>
      </c>
      <c r="C17" s="129"/>
      <c r="D17" s="129"/>
      <c r="E17" s="142">
        <v>8</v>
      </c>
      <c r="F17" s="123"/>
      <c r="G17" s="143">
        <v>252185</v>
      </c>
      <c r="H17" s="135"/>
      <c r="I17" s="143">
        <v>257247</v>
      </c>
      <c r="J17" s="143"/>
      <c r="K17" s="143" t="s">
        <v>110</v>
      </c>
      <c r="L17" s="138"/>
      <c r="M17" s="143" t="s">
        <v>110</v>
      </c>
      <c r="Q17" s="144"/>
      <c r="R17" s="82"/>
      <c r="S17" s="144"/>
      <c r="T17" s="82"/>
      <c r="U17" s="82"/>
      <c r="V17" s="82"/>
      <c r="W17" s="82"/>
    </row>
    <row r="18" spans="1:23" s="1" customFormat="1">
      <c r="A18" s="129"/>
      <c r="B18" s="127" t="s">
        <v>197</v>
      </c>
      <c r="C18" s="129"/>
      <c r="D18" s="129"/>
      <c r="E18" s="142">
        <v>4</v>
      </c>
      <c r="F18" s="123"/>
      <c r="G18" s="143" t="s">
        <v>110</v>
      </c>
      <c r="H18" s="135"/>
      <c r="I18" s="143" t="s">
        <v>110</v>
      </c>
      <c r="J18" s="143"/>
      <c r="K18" s="143">
        <v>3676411</v>
      </c>
      <c r="L18" s="138"/>
      <c r="M18" s="143" t="s">
        <v>110</v>
      </c>
      <c r="Q18" s="144"/>
      <c r="R18" s="82"/>
      <c r="S18" s="144"/>
      <c r="T18" s="82"/>
      <c r="U18" s="82"/>
      <c r="V18" s="82"/>
      <c r="W18" s="82"/>
    </row>
    <row r="19" spans="1:23" s="1" customFormat="1">
      <c r="A19" s="129"/>
      <c r="B19" s="129" t="s">
        <v>11</v>
      </c>
      <c r="C19" s="129"/>
      <c r="D19" s="129"/>
      <c r="E19" s="142"/>
      <c r="F19" s="123"/>
      <c r="G19" s="143">
        <v>40795</v>
      </c>
      <c r="H19" s="135"/>
      <c r="I19" s="143">
        <v>34753</v>
      </c>
      <c r="J19" s="143"/>
      <c r="K19" s="143">
        <v>92577</v>
      </c>
      <c r="L19" s="138"/>
      <c r="M19" s="143">
        <v>95424</v>
      </c>
      <c r="Q19" s="144"/>
      <c r="R19" s="82"/>
      <c r="S19" s="144"/>
      <c r="T19" s="82"/>
      <c r="U19" s="82"/>
      <c r="V19" s="82"/>
      <c r="W19" s="82"/>
    </row>
    <row r="20" spans="1:23" s="1" customFormat="1">
      <c r="A20" s="129"/>
      <c r="B20" s="129" t="s">
        <v>12</v>
      </c>
      <c r="C20" s="129"/>
      <c r="D20" s="129"/>
      <c r="E20" s="142"/>
      <c r="F20" s="123"/>
      <c r="G20" s="143">
        <v>1018</v>
      </c>
      <c r="H20" s="135"/>
      <c r="I20" s="143">
        <v>1013</v>
      </c>
      <c r="J20" s="143"/>
      <c r="K20" s="143" t="s">
        <v>110</v>
      </c>
      <c r="L20" s="138"/>
      <c r="M20" s="143" t="s">
        <v>110</v>
      </c>
      <c r="Q20" s="144"/>
      <c r="R20" s="82"/>
      <c r="S20" s="144"/>
      <c r="T20" s="82"/>
      <c r="U20" s="82"/>
      <c r="V20" s="82"/>
      <c r="W20" s="82"/>
    </row>
    <row r="21" spans="1:23">
      <c r="B21" s="129" t="s">
        <v>13</v>
      </c>
      <c r="E21" s="142">
        <v>9</v>
      </c>
      <c r="F21" s="123"/>
      <c r="G21" s="143">
        <v>246412</v>
      </c>
      <c r="I21" s="143">
        <v>257711</v>
      </c>
      <c r="J21" s="143"/>
      <c r="K21" s="143">
        <v>3841</v>
      </c>
      <c r="L21" s="138"/>
      <c r="M21" s="143">
        <v>4915</v>
      </c>
      <c r="Q21" s="144"/>
      <c r="S21" s="144"/>
    </row>
    <row r="22" spans="1:23">
      <c r="B22" s="145" t="s">
        <v>204</v>
      </c>
      <c r="E22" s="142">
        <v>10</v>
      </c>
      <c r="F22" s="123"/>
      <c r="G22" s="143">
        <v>6366615</v>
      </c>
      <c r="I22" s="143" t="s">
        <v>110</v>
      </c>
      <c r="J22" s="143"/>
      <c r="K22" s="143">
        <v>888048</v>
      </c>
      <c r="L22" s="138"/>
      <c r="M22" s="143" t="s">
        <v>110</v>
      </c>
      <c r="Q22" s="144"/>
      <c r="S22" s="144"/>
    </row>
    <row r="23" spans="1:23">
      <c r="C23" s="129" t="s">
        <v>14</v>
      </c>
      <c r="E23" s="146"/>
      <c r="F23" s="127"/>
      <c r="G23" s="6">
        <f>SUM(G13:G22)</f>
        <v>12088315</v>
      </c>
      <c r="I23" s="6">
        <f>SUM(I13:I22)</f>
        <v>5179723</v>
      </c>
      <c r="J23" s="230"/>
      <c r="K23" s="6">
        <f>SUM(K13:K22)</f>
        <v>16118071</v>
      </c>
      <c r="L23" s="138"/>
      <c r="M23" s="6">
        <f>SUM(M13:M22)</f>
        <v>13815421</v>
      </c>
      <c r="Q23" s="88"/>
      <c r="S23" s="88"/>
    </row>
    <row r="24" spans="1:23" s="129" customFormat="1" ht="23.25" customHeight="1">
      <c r="E24" s="134"/>
      <c r="G24" s="97"/>
      <c r="H24" s="135"/>
      <c r="I24" s="97"/>
      <c r="J24" s="138"/>
      <c r="K24" s="80"/>
      <c r="L24" s="138"/>
      <c r="M24" s="80"/>
      <c r="Q24" s="147"/>
      <c r="R24" s="148"/>
      <c r="S24" s="147"/>
      <c r="T24" s="148"/>
      <c r="U24" s="82"/>
      <c r="V24" s="148"/>
      <c r="W24" s="82"/>
    </row>
    <row r="25" spans="1:23">
      <c r="A25" s="129" t="s">
        <v>15</v>
      </c>
      <c r="E25" s="142"/>
      <c r="F25" s="123"/>
      <c r="G25" s="137"/>
      <c r="I25" s="137"/>
      <c r="J25" s="137"/>
      <c r="K25" s="137"/>
      <c r="L25" s="138"/>
      <c r="M25" s="137"/>
      <c r="Q25" s="139"/>
      <c r="S25" s="139"/>
    </row>
    <row r="26" spans="1:23">
      <c r="B26" s="129" t="s">
        <v>16</v>
      </c>
      <c r="E26" s="142">
        <v>11</v>
      </c>
      <c r="F26" s="123"/>
      <c r="G26" s="143">
        <v>2263407</v>
      </c>
      <c r="I26" s="143">
        <v>2938236</v>
      </c>
      <c r="J26" s="136"/>
      <c r="K26" s="143">
        <v>1542791</v>
      </c>
      <c r="L26" s="138"/>
      <c r="M26" s="143">
        <v>1955763</v>
      </c>
      <c r="Q26" s="144"/>
      <c r="S26" s="144"/>
    </row>
    <row r="27" spans="1:23">
      <c r="B27" s="129" t="s">
        <v>136</v>
      </c>
      <c r="E27" s="142" t="s">
        <v>205</v>
      </c>
      <c r="F27" s="123"/>
      <c r="G27" s="143">
        <v>232782</v>
      </c>
      <c r="I27" s="143">
        <v>368121</v>
      </c>
      <c r="J27" s="136"/>
      <c r="K27" s="143">
        <v>232782</v>
      </c>
      <c r="L27" s="138"/>
      <c r="M27" s="143">
        <v>368121</v>
      </c>
      <c r="Q27" s="144"/>
      <c r="S27" s="144"/>
    </row>
    <row r="28" spans="1:23">
      <c r="B28" s="129" t="s">
        <v>17</v>
      </c>
      <c r="E28" s="142">
        <v>13</v>
      </c>
      <c r="F28" s="123"/>
      <c r="G28" s="143">
        <v>672724</v>
      </c>
      <c r="I28" s="143">
        <v>693579</v>
      </c>
      <c r="K28" s="143">
        <v>982197</v>
      </c>
      <c r="L28" s="8"/>
      <c r="M28" s="143">
        <v>1011140</v>
      </c>
      <c r="Q28" s="144"/>
      <c r="S28" s="144"/>
    </row>
    <row r="29" spans="1:23">
      <c r="B29" s="129" t="s">
        <v>18</v>
      </c>
      <c r="E29" s="142">
        <v>14</v>
      </c>
      <c r="F29" s="123"/>
      <c r="G29" s="143" t="s">
        <v>110</v>
      </c>
      <c r="I29" s="143" t="s">
        <v>110</v>
      </c>
      <c r="J29" s="136"/>
      <c r="K29" s="143">
        <v>15487106</v>
      </c>
      <c r="L29" s="138"/>
      <c r="M29" s="143">
        <v>15200588</v>
      </c>
      <c r="Q29" s="144"/>
      <c r="S29" s="144"/>
    </row>
    <row r="30" spans="1:23">
      <c r="B30" s="129" t="s">
        <v>154</v>
      </c>
      <c r="E30" s="142">
        <v>4</v>
      </c>
      <c r="F30" s="123"/>
      <c r="G30" s="143" t="s">
        <v>110</v>
      </c>
      <c r="I30" s="143" t="s">
        <v>110</v>
      </c>
      <c r="J30" s="136"/>
      <c r="K30" s="143">
        <v>6821696</v>
      </c>
      <c r="L30" s="138"/>
      <c r="M30" s="143">
        <v>7644016</v>
      </c>
      <c r="Q30" s="144"/>
      <c r="S30" s="144"/>
    </row>
    <row r="31" spans="1:23">
      <c r="B31" s="129" t="s">
        <v>19</v>
      </c>
      <c r="E31" s="142">
        <v>15</v>
      </c>
      <c r="F31" s="123"/>
      <c r="G31" s="143">
        <v>1664753</v>
      </c>
      <c r="I31" s="143">
        <v>1646619</v>
      </c>
      <c r="J31" s="136"/>
      <c r="K31" s="143" t="s">
        <v>110</v>
      </c>
      <c r="L31" s="138"/>
      <c r="M31" s="143" t="s">
        <v>110</v>
      </c>
      <c r="Q31" s="144"/>
      <c r="S31" s="144"/>
    </row>
    <row r="32" spans="1:23">
      <c r="B32" s="129" t="s">
        <v>137</v>
      </c>
      <c r="E32" s="142">
        <v>7</v>
      </c>
      <c r="F32" s="123"/>
      <c r="G32" s="143">
        <v>397865</v>
      </c>
      <c r="I32" s="143">
        <v>302781</v>
      </c>
      <c r="J32" s="136"/>
      <c r="K32" s="143" t="s">
        <v>110</v>
      </c>
      <c r="L32" s="138"/>
      <c r="M32" s="143" t="s">
        <v>110</v>
      </c>
      <c r="Q32" s="144"/>
      <c r="S32" s="144"/>
    </row>
    <row r="33" spans="1:23">
      <c r="B33" s="127" t="s">
        <v>20</v>
      </c>
      <c r="E33" s="142"/>
      <c r="F33" s="123"/>
      <c r="G33" s="143">
        <v>730487</v>
      </c>
      <c r="I33" s="143">
        <v>154455</v>
      </c>
      <c r="J33" s="7"/>
      <c r="K33" s="143" t="s">
        <v>110</v>
      </c>
      <c r="L33" s="149"/>
      <c r="M33" s="143" t="s">
        <v>110</v>
      </c>
      <c r="Q33" s="144"/>
      <c r="S33" s="144"/>
    </row>
    <row r="34" spans="1:23">
      <c r="B34" s="129" t="s">
        <v>21</v>
      </c>
      <c r="E34" s="142">
        <v>16</v>
      </c>
      <c r="F34" s="123"/>
      <c r="G34" s="143">
        <v>52011806</v>
      </c>
      <c r="I34" s="143">
        <v>57083312</v>
      </c>
      <c r="J34" s="136"/>
      <c r="K34" s="143">
        <v>34011</v>
      </c>
      <c r="L34" s="149"/>
      <c r="M34" s="143">
        <v>37032</v>
      </c>
      <c r="Q34" s="144"/>
      <c r="S34" s="144"/>
    </row>
    <row r="35" spans="1:23">
      <c r="B35" s="129" t="s">
        <v>22</v>
      </c>
      <c r="E35" s="142">
        <v>17</v>
      </c>
      <c r="F35" s="123"/>
      <c r="G35" s="143">
        <v>1678186</v>
      </c>
      <c r="I35" s="143">
        <v>1569708</v>
      </c>
      <c r="J35" s="136"/>
      <c r="K35" s="143">
        <v>101815</v>
      </c>
      <c r="L35" s="149"/>
      <c r="M35" s="143">
        <v>114976</v>
      </c>
      <c r="Q35" s="144"/>
      <c r="S35" s="144"/>
    </row>
    <row r="36" spans="1:23">
      <c r="B36" s="129" t="s">
        <v>23</v>
      </c>
      <c r="E36" s="142"/>
      <c r="F36" s="123"/>
      <c r="G36" s="143">
        <v>185071</v>
      </c>
      <c r="I36" s="143">
        <v>185071</v>
      </c>
      <c r="J36" s="136"/>
      <c r="K36" s="143" t="s">
        <v>110</v>
      </c>
      <c r="L36" s="149"/>
      <c r="M36" s="143" t="s">
        <v>110</v>
      </c>
      <c r="Q36" s="144"/>
      <c r="S36" s="144"/>
    </row>
    <row r="37" spans="1:23">
      <c r="B37" s="127" t="s">
        <v>24</v>
      </c>
      <c r="E37" s="142" t="s">
        <v>198</v>
      </c>
      <c r="F37" s="123"/>
      <c r="G37" s="143">
        <v>571801</v>
      </c>
      <c r="I37" s="143">
        <v>659472</v>
      </c>
      <c r="J37" s="136"/>
      <c r="K37" s="143">
        <v>91255</v>
      </c>
      <c r="L37" s="149"/>
      <c r="M37" s="143">
        <v>87508</v>
      </c>
      <c r="Q37" s="144"/>
      <c r="S37" s="144"/>
    </row>
    <row r="38" spans="1:23">
      <c r="B38" s="150" t="s">
        <v>25</v>
      </c>
      <c r="E38" s="134"/>
      <c r="F38" s="123"/>
      <c r="G38" s="143">
        <v>5259308</v>
      </c>
      <c r="I38" s="143">
        <v>5765118</v>
      </c>
      <c r="J38" s="136"/>
      <c r="K38" s="143" t="s">
        <v>110</v>
      </c>
      <c r="L38" s="149"/>
      <c r="M38" s="143" t="s">
        <v>110</v>
      </c>
      <c r="Q38" s="144"/>
      <c r="S38" s="144"/>
    </row>
    <row r="39" spans="1:23">
      <c r="B39" s="150" t="s">
        <v>26</v>
      </c>
      <c r="E39" s="142"/>
      <c r="F39" s="123"/>
      <c r="G39" s="143">
        <v>110419</v>
      </c>
      <c r="I39" s="143">
        <v>114733</v>
      </c>
      <c r="J39" s="136"/>
      <c r="K39" s="143" t="s">
        <v>110</v>
      </c>
      <c r="L39" s="149"/>
      <c r="M39" s="143" t="s">
        <v>110</v>
      </c>
      <c r="Q39" s="144"/>
      <c r="S39" s="144"/>
    </row>
    <row r="40" spans="1:23">
      <c r="B40" s="129" t="s">
        <v>147</v>
      </c>
      <c r="E40" s="142">
        <v>19</v>
      </c>
      <c r="F40" s="123"/>
      <c r="G40" s="143">
        <v>686246</v>
      </c>
      <c r="I40" s="143">
        <v>451631</v>
      </c>
      <c r="J40" s="136"/>
      <c r="K40" s="143">
        <v>215936</v>
      </c>
      <c r="L40" s="138"/>
      <c r="M40" s="143">
        <v>59438</v>
      </c>
      <c r="Q40" s="144"/>
      <c r="S40" s="144"/>
    </row>
    <row r="41" spans="1:23">
      <c r="B41" s="129" t="s">
        <v>27</v>
      </c>
      <c r="E41" s="142">
        <v>20</v>
      </c>
      <c r="G41" s="151">
        <v>4408272</v>
      </c>
      <c r="I41" s="151">
        <v>4592002</v>
      </c>
      <c r="K41" s="151">
        <v>346792</v>
      </c>
      <c r="L41" s="138"/>
      <c r="M41" s="151">
        <v>316150</v>
      </c>
      <c r="Q41" s="144"/>
      <c r="S41" s="144"/>
    </row>
    <row r="42" spans="1:23" ht="20.399999999999999">
      <c r="A42" s="152"/>
      <c r="B42" s="152"/>
      <c r="C42" s="127" t="s">
        <v>28</v>
      </c>
      <c r="D42" s="152"/>
      <c r="E42" s="153"/>
      <c r="F42" s="152"/>
      <c r="G42" s="138">
        <f>SUM(G26:G41)</f>
        <v>70873127</v>
      </c>
      <c r="I42" s="138">
        <f>SUM(I26:I41)</f>
        <v>76524838</v>
      </c>
      <c r="J42" s="231"/>
      <c r="K42" s="138">
        <f>SUM(K26:K41)</f>
        <v>25856381</v>
      </c>
      <c r="L42" s="138"/>
      <c r="M42" s="138">
        <f>SUM(M26:M41)</f>
        <v>26794732</v>
      </c>
      <c r="Q42" s="154"/>
      <c r="S42" s="154"/>
    </row>
    <row r="43" spans="1:23" s="129" customFormat="1" ht="21" thickBot="1">
      <c r="A43" s="155" t="s">
        <v>29</v>
      </c>
      <c r="E43" s="146"/>
      <c r="F43" s="127"/>
      <c r="G43" s="156">
        <f>G23+G42</f>
        <v>82961442</v>
      </c>
      <c r="H43" s="135"/>
      <c r="I43" s="156">
        <f>I23+I42</f>
        <v>81704561</v>
      </c>
      <c r="J43" s="157"/>
      <c r="K43" s="156">
        <f>K23+K42</f>
        <v>41974452</v>
      </c>
      <c r="L43" s="158"/>
      <c r="M43" s="156">
        <f>M23+M42</f>
        <v>40610153</v>
      </c>
      <c r="Q43" s="159"/>
      <c r="R43" s="148"/>
      <c r="S43" s="159"/>
      <c r="T43" s="148"/>
      <c r="U43" s="82"/>
      <c r="V43" s="148"/>
      <c r="W43" s="82"/>
    </row>
    <row r="44" spans="1:23" s="129" customFormat="1" ht="23.25" customHeight="1" thickTop="1">
      <c r="A44" s="155"/>
      <c r="E44" s="146"/>
      <c r="F44" s="127"/>
      <c r="G44" s="232"/>
      <c r="H44" s="135"/>
      <c r="I44" s="160"/>
      <c r="J44" s="157"/>
      <c r="K44" s="160"/>
      <c r="L44" s="158"/>
      <c r="M44" s="160"/>
      <c r="Q44" s="159"/>
      <c r="R44" s="148"/>
      <c r="S44" s="159"/>
      <c r="T44" s="148"/>
      <c r="U44" s="82"/>
      <c r="V44" s="148"/>
      <c r="W44" s="82"/>
    </row>
    <row r="45" spans="1:23" s="129" customFormat="1" ht="23.25" customHeight="1">
      <c r="A45" s="155"/>
      <c r="E45" s="146"/>
      <c r="F45" s="127"/>
      <c r="G45" s="160"/>
      <c r="H45" s="135"/>
      <c r="I45" s="160"/>
      <c r="J45" s="157"/>
      <c r="K45" s="160"/>
      <c r="L45" s="158"/>
      <c r="M45" s="160"/>
      <c r="Q45" s="159"/>
      <c r="R45" s="148"/>
      <c r="S45" s="159"/>
      <c r="T45" s="148"/>
      <c r="U45" s="82"/>
      <c r="V45" s="148"/>
      <c r="W45" s="82"/>
    </row>
    <row r="46" spans="1:23" s="129" customFormat="1" ht="23.25" customHeight="1">
      <c r="A46" s="155"/>
      <c r="E46" s="146"/>
      <c r="F46" s="127"/>
      <c r="G46" s="99"/>
      <c r="H46" s="135"/>
      <c r="I46" s="160"/>
      <c r="J46" s="157"/>
      <c r="K46" s="160"/>
      <c r="L46" s="158"/>
      <c r="M46" s="160"/>
      <c r="Q46" s="159"/>
      <c r="R46" s="148"/>
      <c r="S46" s="159"/>
      <c r="T46" s="148"/>
      <c r="U46" s="82"/>
      <c r="V46" s="148"/>
      <c r="W46" s="82"/>
    </row>
    <row r="47" spans="1:23" s="129" customFormat="1" ht="23.25" customHeight="1">
      <c r="A47" s="155"/>
      <c r="E47" s="146"/>
      <c r="F47" s="127"/>
      <c r="G47" s="99"/>
      <c r="H47" s="135"/>
      <c r="I47" s="160"/>
      <c r="J47" s="157"/>
      <c r="K47" s="160"/>
      <c r="L47" s="158"/>
      <c r="M47" s="160"/>
      <c r="Q47" s="159"/>
      <c r="R47" s="148"/>
      <c r="S47" s="159"/>
      <c r="T47" s="148"/>
      <c r="U47" s="82"/>
      <c r="V47" s="148"/>
      <c r="W47" s="82"/>
    </row>
    <row r="48" spans="1:23" s="129" customFormat="1" ht="23.25" customHeight="1">
      <c r="A48" s="155"/>
      <c r="E48" s="146"/>
      <c r="F48" s="127"/>
      <c r="G48" s="99"/>
      <c r="H48" s="135"/>
      <c r="I48" s="160"/>
      <c r="J48" s="157"/>
      <c r="K48" s="160"/>
      <c r="L48" s="158"/>
      <c r="M48" s="160"/>
      <c r="Q48" s="159"/>
      <c r="R48" s="148"/>
      <c r="S48" s="159"/>
      <c r="T48" s="148"/>
      <c r="U48" s="82"/>
      <c r="V48" s="148"/>
      <c r="W48" s="82"/>
    </row>
    <row r="49" spans="1:23" s="129" customFormat="1" ht="23.25" customHeight="1">
      <c r="A49" s="155"/>
      <c r="E49" s="146"/>
      <c r="F49" s="127"/>
      <c r="G49" s="160"/>
      <c r="H49" s="135"/>
      <c r="I49" s="160"/>
      <c r="J49" s="157"/>
      <c r="K49" s="160"/>
      <c r="L49" s="158"/>
      <c r="M49" s="160"/>
      <c r="Q49" s="159"/>
      <c r="R49" s="148"/>
      <c r="S49" s="159"/>
      <c r="T49" s="148"/>
      <c r="U49" s="82"/>
      <c r="V49" s="148"/>
      <c r="W49" s="82"/>
    </row>
    <row r="50" spans="1:23" s="129" customFormat="1" ht="23.25" customHeight="1">
      <c r="A50" s="155"/>
      <c r="E50" s="146"/>
      <c r="F50" s="127"/>
      <c r="G50" s="160"/>
      <c r="H50" s="135"/>
      <c r="I50" s="160"/>
      <c r="J50" s="157"/>
      <c r="K50" s="160"/>
      <c r="L50" s="158"/>
      <c r="M50" s="160"/>
      <c r="Q50" s="159"/>
      <c r="R50" s="148"/>
      <c r="S50" s="159"/>
      <c r="T50" s="148"/>
      <c r="U50" s="82"/>
      <c r="V50" s="148"/>
      <c r="W50" s="82"/>
    </row>
    <row r="51" spans="1:23" s="129" customFormat="1" ht="20.399999999999999">
      <c r="A51" s="129" t="s">
        <v>193</v>
      </c>
      <c r="E51" s="146"/>
      <c r="F51" s="127"/>
      <c r="G51" s="160"/>
      <c r="H51" s="135"/>
      <c r="I51" s="160"/>
      <c r="J51" s="157"/>
      <c r="K51" s="160"/>
      <c r="L51" s="158"/>
      <c r="M51" s="160"/>
      <c r="Q51" s="159"/>
      <c r="R51" s="148"/>
      <c r="S51" s="159"/>
      <c r="T51" s="148"/>
      <c r="U51" s="82"/>
      <c r="V51" s="148"/>
      <c r="W51" s="82"/>
    </row>
    <row r="52" spans="1:23" ht="22.05" customHeight="1">
      <c r="A52" s="245" t="s">
        <v>0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Q52" s="82"/>
      <c r="S52" s="82"/>
    </row>
    <row r="53" spans="1:23" ht="22.05" customHeight="1">
      <c r="A53" s="245" t="s">
        <v>194</v>
      </c>
      <c r="B53" s="245"/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Q53" s="82"/>
      <c r="S53" s="82"/>
    </row>
    <row r="54" spans="1:23" ht="22.05" customHeight="1">
      <c r="A54" s="246" t="s">
        <v>213</v>
      </c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Q54" s="82"/>
      <c r="S54" s="82"/>
    </row>
    <row r="55" spans="1:23" s="10" customFormat="1" ht="22.05" customHeight="1">
      <c r="A55" s="161"/>
      <c r="B55" s="162"/>
      <c r="C55" s="161"/>
      <c r="D55" s="161"/>
      <c r="E55" s="163"/>
      <c r="F55" s="163"/>
      <c r="G55" s="247" t="s">
        <v>1</v>
      </c>
      <c r="H55" s="247"/>
      <c r="I55" s="247"/>
      <c r="J55" s="247"/>
      <c r="K55" s="247"/>
      <c r="L55" s="247"/>
      <c r="M55" s="247"/>
      <c r="N55" s="9"/>
      <c r="O55" s="9"/>
      <c r="P55" s="9"/>
      <c r="Q55" s="85"/>
      <c r="R55" s="85"/>
      <c r="S55" s="85"/>
      <c r="T55" s="85"/>
      <c r="U55" s="82"/>
      <c r="V55" s="85"/>
      <c r="W55" s="82"/>
    </row>
    <row r="56" spans="1:23" s="9" customFormat="1" ht="6" customHeight="1">
      <c r="A56" s="155"/>
      <c r="B56" s="152"/>
      <c r="C56" s="155"/>
      <c r="D56" s="155"/>
      <c r="E56" s="164"/>
      <c r="F56" s="164"/>
      <c r="G56" s="125"/>
      <c r="H56" s="125"/>
      <c r="I56" s="125"/>
      <c r="J56" s="125"/>
      <c r="K56" s="125"/>
      <c r="L56" s="125"/>
      <c r="M56" s="125"/>
      <c r="Q56" s="126"/>
      <c r="R56" s="85"/>
      <c r="S56" s="126"/>
      <c r="T56" s="85"/>
      <c r="U56" s="82"/>
      <c r="V56" s="85"/>
      <c r="W56" s="82"/>
    </row>
    <row r="57" spans="1:23" s="10" customFormat="1" ht="21" customHeight="1">
      <c r="A57" s="155"/>
      <c r="B57" s="152"/>
      <c r="C57" s="155"/>
      <c r="D57" s="155"/>
      <c r="E57" s="128"/>
      <c r="F57" s="128"/>
      <c r="G57" s="248" t="s">
        <v>2</v>
      </c>
      <c r="H57" s="248"/>
      <c r="I57" s="248"/>
      <c r="J57" s="248"/>
      <c r="K57" s="249" t="s">
        <v>3</v>
      </c>
      <c r="L57" s="249"/>
      <c r="M57" s="249"/>
      <c r="N57" s="9"/>
      <c r="O57" s="9"/>
      <c r="P57" s="9"/>
      <c r="Q57" s="85"/>
      <c r="R57" s="85"/>
      <c r="S57" s="85"/>
      <c r="T57" s="85"/>
      <c r="U57" s="82"/>
      <c r="V57" s="85"/>
      <c r="W57" s="82"/>
    </row>
    <row r="58" spans="1:23" s="10" customFormat="1" ht="21" customHeight="1">
      <c r="A58" s="155"/>
      <c r="B58" s="152"/>
      <c r="C58" s="155"/>
      <c r="D58" s="155"/>
      <c r="E58" s="128"/>
      <c r="F58" s="128"/>
      <c r="G58" s="198" t="s">
        <v>174</v>
      </c>
      <c r="H58" s="198"/>
      <c r="I58" s="198" t="s">
        <v>174</v>
      </c>
      <c r="J58" s="198"/>
      <c r="K58" s="198" t="s">
        <v>174</v>
      </c>
      <c r="L58" s="199"/>
      <c r="M58" s="198" t="s">
        <v>174</v>
      </c>
      <c r="N58" s="9"/>
      <c r="O58" s="9"/>
      <c r="P58" s="9"/>
      <c r="Q58" s="85"/>
      <c r="R58" s="85"/>
      <c r="S58" s="85"/>
      <c r="T58" s="85"/>
      <c r="U58" s="82"/>
      <c r="V58" s="85"/>
      <c r="W58" s="82"/>
    </row>
    <row r="59" spans="1:23" s="10" customFormat="1" ht="21" customHeight="1">
      <c r="A59" s="155"/>
      <c r="B59" s="152"/>
      <c r="C59" s="155"/>
      <c r="D59" s="155"/>
      <c r="E59" s="165" t="s">
        <v>4</v>
      </c>
      <c r="F59" s="128"/>
      <c r="G59" s="198" t="s">
        <v>214</v>
      </c>
      <c r="H59" s="198"/>
      <c r="I59" s="198" t="s">
        <v>176</v>
      </c>
      <c r="J59" s="198"/>
      <c r="K59" s="198" t="s">
        <v>214</v>
      </c>
      <c r="L59" s="199"/>
      <c r="M59" s="198" t="s">
        <v>176</v>
      </c>
      <c r="N59" s="9"/>
      <c r="O59" s="9"/>
      <c r="P59" s="9"/>
      <c r="Q59" s="85"/>
      <c r="R59" s="85"/>
      <c r="S59" s="85"/>
      <c r="T59" s="85"/>
      <c r="U59" s="82"/>
      <c r="V59" s="85"/>
      <c r="W59" s="82"/>
    </row>
    <row r="60" spans="1:23" s="10" customFormat="1" ht="21" customHeight="1">
      <c r="A60" s="155"/>
      <c r="B60" s="152"/>
      <c r="C60" s="155"/>
      <c r="D60" s="155"/>
      <c r="E60" s="165"/>
      <c r="F60" s="200"/>
      <c r="G60" s="2">
        <v>2567</v>
      </c>
      <c r="H60" s="3"/>
      <c r="I60" s="2">
        <v>2566</v>
      </c>
      <c r="J60" s="2"/>
      <c r="K60" s="130">
        <v>2567</v>
      </c>
      <c r="L60" s="131"/>
      <c r="M60" s="130">
        <v>2566</v>
      </c>
      <c r="N60" s="9"/>
      <c r="O60" s="9"/>
      <c r="P60" s="9"/>
      <c r="Q60" s="84"/>
      <c r="R60" s="85"/>
      <c r="S60" s="132"/>
      <c r="T60" s="85"/>
      <c r="U60" s="82"/>
      <c r="V60" s="85"/>
      <c r="W60" s="82"/>
    </row>
    <row r="61" spans="1:23" s="10" customFormat="1" ht="21" customHeight="1">
      <c r="A61" s="155"/>
      <c r="B61" s="152"/>
      <c r="C61" s="155"/>
      <c r="D61" s="155"/>
      <c r="E61" s="165"/>
      <c r="F61" s="200"/>
      <c r="G61" s="133" t="s">
        <v>175</v>
      </c>
      <c r="H61" s="3"/>
      <c r="I61" s="2"/>
      <c r="J61" s="2"/>
      <c r="K61" s="133" t="s">
        <v>175</v>
      </c>
      <c r="L61" s="131"/>
      <c r="M61" s="130"/>
      <c r="N61" s="9"/>
      <c r="O61" s="9"/>
      <c r="P61" s="9"/>
      <c r="Q61" s="84"/>
      <c r="R61" s="85"/>
      <c r="S61" s="132"/>
      <c r="T61" s="85"/>
      <c r="U61" s="82"/>
      <c r="V61" s="85"/>
      <c r="W61" s="82"/>
    </row>
    <row r="62" spans="1:23" ht="20.399999999999999">
      <c r="A62" s="244" t="s">
        <v>30</v>
      </c>
      <c r="B62" s="244"/>
      <c r="C62" s="244"/>
      <c r="D62" s="244"/>
      <c r="E62" s="134"/>
      <c r="F62" s="11"/>
      <c r="H62" s="13"/>
      <c r="I62" s="12"/>
      <c r="J62" s="12"/>
      <c r="L62" s="166"/>
      <c r="M62" s="167"/>
      <c r="Q62" s="86"/>
      <c r="S62" s="168"/>
    </row>
    <row r="63" spans="1:23">
      <c r="A63" s="127" t="s">
        <v>31</v>
      </c>
      <c r="B63" s="127"/>
      <c r="C63" s="127"/>
      <c r="D63" s="127"/>
      <c r="E63" s="134"/>
      <c r="F63" s="11"/>
      <c r="G63" s="14"/>
      <c r="H63" s="14"/>
      <c r="I63" s="141"/>
      <c r="J63" s="141"/>
      <c r="K63" s="141"/>
      <c r="L63" s="141"/>
      <c r="M63" s="141"/>
      <c r="Q63" s="87"/>
      <c r="S63" s="140"/>
    </row>
    <row r="64" spans="1:23">
      <c r="A64" s="127"/>
      <c r="B64" s="127" t="s">
        <v>32</v>
      </c>
      <c r="C64" s="127"/>
      <c r="D64" s="127"/>
      <c r="E64" s="134">
        <v>21</v>
      </c>
      <c r="F64" s="11"/>
      <c r="G64" s="143">
        <v>14650351</v>
      </c>
      <c r="I64" s="143">
        <v>12199583</v>
      </c>
      <c r="J64" s="15"/>
      <c r="K64" s="143">
        <v>14332281</v>
      </c>
      <c r="L64" s="141"/>
      <c r="M64" s="143">
        <v>11835802</v>
      </c>
      <c r="Q64" s="144"/>
      <c r="S64" s="144"/>
    </row>
    <row r="65" spans="1:23">
      <c r="A65" s="127"/>
      <c r="B65" s="127" t="s">
        <v>33</v>
      </c>
      <c r="C65" s="127"/>
      <c r="D65" s="127"/>
      <c r="E65" s="134">
        <v>22</v>
      </c>
      <c r="F65" s="11"/>
      <c r="G65" s="143">
        <v>4051122</v>
      </c>
      <c r="I65" s="143">
        <v>3748054</v>
      </c>
      <c r="J65" s="15"/>
      <c r="K65" s="143">
        <v>312486</v>
      </c>
      <c r="L65" s="141"/>
      <c r="M65" s="143">
        <v>351735</v>
      </c>
      <c r="Q65" s="144"/>
      <c r="S65" s="144"/>
    </row>
    <row r="66" spans="1:23">
      <c r="A66" s="127"/>
      <c r="B66" s="127" t="s">
        <v>34</v>
      </c>
      <c r="C66" s="127"/>
      <c r="D66" s="127"/>
      <c r="E66" s="134"/>
      <c r="F66" s="11"/>
      <c r="G66" s="143"/>
      <c r="I66" s="143"/>
      <c r="J66" s="15"/>
      <c r="K66" s="143"/>
      <c r="L66" s="141"/>
      <c r="M66" s="143"/>
      <c r="Q66" s="144"/>
      <c r="S66" s="144"/>
    </row>
    <row r="67" spans="1:23">
      <c r="A67" s="127"/>
      <c r="B67" s="169" t="s">
        <v>35</v>
      </c>
      <c r="C67" s="127"/>
      <c r="D67" s="127"/>
      <c r="E67" s="142">
        <v>24</v>
      </c>
      <c r="F67" s="11"/>
      <c r="G67" s="143">
        <v>4953500</v>
      </c>
      <c r="I67" s="143">
        <v>6557815</v>
      </c>
      <c r="J67" s="16"/>
      <c r="K67" s="143">
        <v>2253268</v>
      </c>
      <c r="L67" s="141"/>
      <c r="M67" s="143">
        <v>1953114</v>
      </c>
      <c r="Q67" s="144"/>
      <c r="S67" s="144"/>
    </row>
    <row r="68" spans="1:23">
      <c r="A68" s="127"/>
      <c r="B68" s="127" t="s">
        <v>182</v>
      </c>
      <c r="C68" s="127"/>
      <c r="D68" s="127"/>
      <c r="E68" s="142"/>
      <c r="F68" s="11"/>
      <c r="G68" s="143"/>
      <c r="I68" s="143"/>
      <c r="K68" s="143"/>
      <c r="M68" s="143"/>
      <c r="Q68" s="144"/>
      <c r="S68" s="144"/>
    </row>
    <row r="69" spans="1:23">
      <c r="A69" s="127"/>
      <c r="B69" s="169" t="s">
        <v>36</v>
      </c>
      <c r="C69" s="127"/>
      <c r="D69" s="127"/>
      <c r="E69" s="142">
        <v>25</v>
      </c>
      <c r="F69" s="11"/>
      <c r="G69" s="143">
        <v>73633</v>
      </c>
      <c r="I69" s="143">
        <v>70355</v>
      </c>
      <c r="J69" s="16"/>
      <c r="K69" s="143">
        <v>25371</v>
      </c>
      <c r="L69" s="141"/>
      <c r="M69" s="143">
        <v>25259</v>
      </c>
      <c r="Q69" s="144"/>
      <c r="S69" s="144"/>
    </row>
    <row r="70" spans="1:23">
      <c r="B70" s="127" t="s">
        <v>142</v>
      </c>
      <c r="E70" s="134">
        <v>4</v>
      </c>
      <c r="F70" s="17"/>
      <c r="G70" s="143">
        <v>87283</v>
      </c>
      <c r="I70" s="143">
        <v>1113</v>
      </c>
      <c r="J70" s="16"/>
      <c r="K70" s="143">
        <v>1632967</v>
      </c>
      <c r="L70" s="141"/>
      <c r="M70" s="143">
        <v>1228793</v>
      </c>
      <c r="Q70" s="144"/>
      <c r="S70" s="144"/>
    </row>
    <row r="71" spans="1:23">
      <c r="B71" s="127" t="s">
        <v>37</v>
      </c>
      <c r="C71" s="5"/>
      <c r="E71" s="142">
        <v>23</v>
      </c>
      <c r="F71" s="18"/>
      <c r="G71" s="143">
        <v>385255</v>
      </c>
      <c r="I71" s="143">
        <v>325336</v>
      </c>
      <c r="J71" s="19"/>
      <c r="K71" s="143">
        <v>175425</v>
      </c>
      <c r="L71" s="141"/>
      <c r="M71" s="143">
        <v>154605</v>
      </c>
      <c r="Q71" s="144"/>
      <c r="S71" s="144"/>
    </row>
    <row r="72" spans="1:23">
      <c r="B72" s="129" t="s">
        <v>38</v>
      </c>
      <c r="C72" s="17"/>
      <c r="D72" s="17"/>
      <c r="E72" s="134"/>
      <c r="F72" s="17"/>
      <c r="G72" s="143">
        <v>44407</v>
      </c>
      <c r="I72" s="143">
        <v>23892</v>
      </c>
      <c r="J72" s="170"/>
      <c r="K72" s="143" t="s">
        <v>110</v>
      </c>
      <c r="L72" s="170"/>
      <c r="M72" s="143" t="s">
        <v>110</v>
      </c>
      <c r="Q72" s="144"/>
      <c r="S72" s="144"/>
    </row>
    <row r="73" spans="1:23" s="1" customFormat="1">
      <c r="A73" s="129"/>
      <c r="B73" s="127" t="s">
        <v>39</v>
      </c>
      <c r="C73" s="17"/>
      <c r="D73" s="17"/>
      <c r="E73" s="134"/>
      <c r="F73" s="17"/>
      <c r="G73" s="143">
        <v>11241</v>
      </c>
      <c r="H73" s="135"/>
      <c r="I73" s="143">
        <v>11241</v>
      </c>
      <c r="J73" s="170"/>
      <c r="K73" s="143">
        <v>632</v>
      </c>
      <c r="L73" s="170"/>
      <c r="M73" s="143">
        <v>632</v>
      </c>
      <c r="Q73" s="144"/>
      <c r="R73" s="82"/>
      <c r="S73" s="144"/>
      <c r="T73" s="82"/>
      <c r="U73" s="82"/>
      <c r="V73" s="82"/>
      <c r="W73" s="82"/>
    </row>
    <row r="74" spans="1:23" s="1" customFormat="1">
      <c r="A74" s="129"/>
      <c r="B74" s="129" t="s">
        <v>40</v>
      </c>
      <c r="C74" s="17"/>
      <c r="D74" s="17"/>
      <c r="E74" s="142" t="s">
        <v>206</v>
      </c>
      <c r="F74" s="17"/>
      <c r="G74" s="143">
        <v>6028829</v>
      </c>
      <c r="H74" s="135"/>
      <c r="I74" s="143">
        <v>2982518</v>
      </c>
      <c r="J74" s="170"/>
      <c r="K74" s="143">
        <v>6028829</v>
      </c>
      <c r="L74" s="170"/>
      <c r="M74" s="143">
        <v>2982518</v>
      </c>
      <c r="Q74" s="144"/>
      <c r="R74" s="82"/>
      <c r="S74" s="144"/>
      <c r="T74" s="82"/>
      <c r="U74" s="82"/>
      <c r="V74" s="82"/>
      <c r="W74" s="82"/>
    </row>
    <row r="75" spans="1:23" s="1" customFormat="1">
      <c r="A75" s="129"/>
      <c r="B75" s="129" t="s">
        <v>166</v>
      </c>
      <c r="C75" s="17"/>
      <c r="D75" s="17"/>
      <c r="E75" s="134">
        <v>30</v>
      </c>
      <c r="F75" s="17"/>
      <c r="G75" s="143">
        <v>105</v>
      </c>
      <c r="H75" s="135"/>
      <c r="I75" s="143">
        <v>430</v>
      </c>
      <c r="J75" s="170"/>
      <c r="K75" s="143" t="s">
        <v>110</v>
      </c>
      <c r="L75" s="170"/>
      <c r="M75" s="143" t="s">
        <v>110</v>
      </c>
      <c r="Q75" s="144"/>
      <c r="R75" s="82"/>
      <c r="S75" s="144"/>
      <c r="T75" s="82"/>
      <c r="U75" s="82"/>
      <c r="V75" s="82"/>
      <c r="W75" s="82"/>
    </row>
    <row r="76" spans="1:23" s="1" customFormat="1">
      <c r="A76" s="129"/>
      <c r="B76" s="129" t="s">
        <v>41</v>
      </c>
      <c r="C76" s="129"/>
      <c r="D76" s="129"/>
      <c r="E76" s="134"/>
      <c r="F76" s="18"/>
      <c r="G76" s="143">
        <v>297978</v>
      </c>
      <c r="H76" s="135"/>
      <c r="I76" s="143">
        <v>170363</v>
      </c>
      <c r="J76" s="20"/>
      <c r="K76" s="143">
        <v>7057</v>
      </c>
      <c r="L76" s="141"/>
      <c r="M76" s="143">
        <v>8630</v>
      </c>
      <c r="Q76" s="144"/>
      <c r="R76" s="82"/>
      <c r="S76" s="144"/>
      <c r="T76" s="82"/>
      <c r="U76" s="82"/>
      <c r="V76" s="82"/>
      <c r="W76" s="82"/>
    </row>
    <row r="77" spans="1:23" s="1" customFormat="1">
      <c r="A77" s="129"/>
      <c r="B77" s="145" t="s">
        <v>199</v>
      </c>
      <c r="C77" s="129"/>
      <c r="D77" s="129"/>
      <c r="E77" s="134">
        <v>10</v>
      </c>
      <c r="F77" s="18"/>
      <c r="G77" s="143">
        <v>3715640</v>
      </c>
      <c r="H77" s="135"/>
      <c r="I77" s="143" t="s">
        <v>110</v>
      </c>
      <c r="J77" s="20"/>
      <c r="K77" s="143" t="s">
        <v>110</v>
      </c>
      <c r="L77" s="141"/>
      <c r="M77" s="143" t="s">
        <v>110</v>
      </c>
      <c r="Q77" s="144"/>
      <c r="R77" s="82"/>
      <c r="S77" s="144"/>
      <c r="T77" s="82"/>
      <c r="U77" s="82"/>
      <c r="V77" s="82"/>
      <c r="W77" s="82"/>
    </row>
    <row r="78" spans="1:23" s="1" customFormat="1" ht="20.399999999999999">
      <c r="A78" s="21"/>
      <c r="B78" s="21"/>
      <c r="C78" s="11" t="s">
        <v>42</v>
      </c>
      <c r="D78" s="21"/>
      <c r="E78" s="171"/>
      <c r="F78" s="22"/>
      <c r="G78" s="172">
        <f>SUM(G64:G77)</f>
        <v>34299344</v>
      </c>
      <c r="H78" s="135"/>
      <c r="I78" s="172">
        <f>SUM(I64:I77)</f>
        <v>26090700</v>
      </c>
      <c r="J78" s="23"/>
      <c r="K78" s="172">
        <f>SUM(K64:K77)</f>
        <v>24768316</v>
      </c>
      <c r="L78" s="141"/>
      <c r="M78" s="172">
        <f>SUM(M64:M77)</f>
        <v>18541088</v>
      </c>
      <c r="Q78" s="154"/>
      <c r="R78" s="82"/>
      <c r="S78" s="154"/>
      <c r="T78" s="82"/>
      <c r="U78" s="82"/>
      <c r="V78" s="82"/>
      <c r="W78" s="82"/>
    </row>
    <row r="79" spans="1:23" s="1" customFormat="1" ht="10.050000000000001" customHeight="1">
      <c r="A79" s="152"/>
      <c r="B79" s="152"/>
      <c r="C79" s="152"/>
      <c r="D79" s="152"/>
      <c r="E79" s="171"/>
      <c r="F79" s="22"/>
      <c r="G79" s="135"/>
      <c r="H79" s="135"/>
      <c r="I79" s="135"/>
      <c r="J79" s="24"/>
      <c r="K79" s="135"/>
      <c r="L79" s="173"/>
      <c r="M79" s="135"/>
      <c r="Q79" s="147"/>
      <c r="R79" s="82"/>
      <c r="S79" s="147"/>
      <c r="T79" s="82"/>
      <c r="U79" s="82"/>
      <c r="V79" s="82"/>
      <c r="W79" s="82"/>
    </row>
    <row r="80" spans="1:23" s="1" customFormat="1">
      <c r="A80" s="129" t="s">
        <v>43</v>
      </c>
      <c r="B80" s="127"/>
      <c r="C80" s="129"/>
      <c r="D80" s="129"/>
      <c r="E80" s="142"/>
      <c r="F80" s="18"/>
      <c r="G80" s="135"/>
      <c r="H80" s="135"/>
      <c r="I80" s="135"/>
      <c r="J80" s="25"/>
      <c r="K80" s="135"/>
      <c r="L80" s="141"/>
      <c r="M80" s="135"/>
      <c r="Q80" s="147"/>
      <c r="R80" s="82"/>
      <c r="S80" s="147"/>
      <c r="T80" s="82"/>
      <c r="U80" s="82"/>
      <c r="V80" s="82"/>
      <c r="W80" s="82"/>
    </row>
    <row r="81" spans="1:23" s="1" customFormat="1">
      <c r="A81" s="129"/>
      <c r="B81" s="129" t="s">
        <v>44</v>
      </c>
      <c r="C81" s="17"/>
      <c r="D81" s="17"/>
      <c r="E81" s="134">
        <v>24</v>
      </c>
      <c r="F81" s="18"/>
      <c r="G81" s="143">
        <v>23370418</v>
      </c>
      <c r="H81" s="135"/>
      <c r="I81" s="143">
        <v>26580386</v>
      </c>
      <c r="J81" s="20"/>
      <c r="K81" s="143">
        <v>3920905</v>
      </c>
      <c r="L81" s="138"/>
      <c r="M81" s="143">
        <v>4688418</v>
      </c>
      <c r="Q81" s="144"/>
      <c r="R81" s="82"/>
      <c r="S81" s="144"/>
      <c r="T81" s="82"/>
      <c r="U81" s="82"/>
      <c r="V81" s="82"/>
      <c r="W81" s="82"/>
    </row>
    <row r="82" spans="1:23" s="1" customFormat="1">
      <c r="A82" s="129"/>
      <c r="B82" s="129" t="s">
        <v>152</v>
      </c>
      <c r="C82" s="17"/>
      <c r="D82" s="17"/>
      <c r="E82" s="134">
        <v>30</v>
      </c>
      <c r="F82" s="18"/>
      <c r="G82" s="143">
        <v>12371</v>
      </c>
      <c r="H82" s="135"/>
      <c r="I82" s="143">
        <v>13626</v>
      </c>
      <c r="J82" s="20"/>
      <c r="K82" s="143" t="s">
        <v>110</v>
      </c>
      <c r="L82" s="138"/>
      <c r="M82" s="143" t="s">
        <v>110</v>
      </c>
      <c r="Q82" s="144"/>
      <c r="R82" s="82"/>
      <c r="S82" s="144"/>
      <c r="T82" s="82"/>
      <c r="U82" s="82"/>
      <c r="V82" s="82"/>
      <c r="W82" s="82"/>
    </row>
    <row r="83" spans="1:23" s="1" customFormat="1">
      <c r="A83" s="129"/>
      <c r="B83" s="129" t="s">
        <v>183</v>
      </c>
      <c r="C83" s="129"/>
      <c r="D83" s="129"/>
      <c r="E83" s="142">
        <v>25</v>
      </c>
      <c r="F83" s="17"/>
      <c r="G83" s="143">
        <v>476348</v>
      </c>
      <c r="H83" s="135"/>
      <c r="I83" s="143">
        <v>363802</v>
      </c>
      <c r="J83" s="19"/>
      <c r="K83" s="143">
        <v>80469</v>
      </c>
      <c r="L83" s="138"/>
      <c r="M83" s="143">
        <v>93127</v>
      </c>
      <c r="Q83" s="144"/>
      <c r="R83" s="82"/>
      <c r="S83" s="144"/>
      <c r="T83" s="82"/>
      <c r="U83" s="82"/>
      <c r="V83" s="82"/>
      <c r="W83" s="82"/>
    </row>
    <row r="84" spans="1:23" s="1" customFormat="1">
      <c r="A84" s="129"/>
      <c r="B84" s="127" t="s">
        <v>45</v>
      </c>
      <c r="C84" s="129"/>
      <c r="D84" s="129"/>
      <c r="E84" s="142" t="s">
        <v>206</v>
      </c>
      <c r="F84" s="18"/>
      <c r="G84" s="143">
        <v>1538549</v>
      </c>
      <c r="H84" s="170"/>
      <c r="I84" s="143">
        <v>5280566</v>
      </c>
      <c r="J84" s="170"/>
      <c r="K84" s="143">
        <v>1538549</v>
      </c>
      <c r="L84" s="141"/>
      <c r="M84" s="143">
        <v>5280566</v>
      </c>
      <c r="Q84" s="144"/>
      <c r="R84" s="82"/>
      <c r="S84" s="144"/>
      <c r="T84" s="82"/>
      <c r="U84" s="82"/>
      <c r="V84" s="82"/>
      <c r="W84" s="82"/>
    </row>
    <row r="85" spans="1:23" s="1" customFormat="1">
      <c r="A85" s="129"/>
      <c r="B85" s="129" t="s">
        <v>46</v>
      </c>
      <c r="C85" s="17"/>
      <c r="D85" s="17"/>
      <c r="E85" s="134"/>
      <c r="F85" s="17"/>
      <c r="G85" s="143">
        <v>387553</v>
      </c>
      <c r="H85" s="135"/>
      <c r="I85" s="143">
        <v>393196</v>
      </c>
      <c r="J85" s="19"/>
      <c r="K85" s="143" t="s">
        <v>110</v>
      </c>
      <c r="L85" s="138"/>
      <c r="M85" s="143" t="s">
        <v>110</v>
      </c>
      <c r="R85" s="82"/>
      <c r="S85" s="144"/>
      <c r="T85" s="82"/>
      <c r="U85" s="82"/>
      <c r="V85" s="82"/>
      <c r="W85" s="82"/>
    </row>
    <row r="86" spans="1:23" s="1" customFormat="1">
      <c r="A86" s="129"/>
      <c r="B86" s="129" t="s">
        <v>47</v>
      </c>
      <c r="C86" s="17"/>
      <c r="D86" s="17"/>
      <c r="E86" s="134"/>
      <c r="F86" s="17"/>
      <c r="G86" s="143">
        <v>28469</v>
      </c>
      <c r="H86" s="135"/>
      <c r="I86" s="143">
        <v>27064</v>
      </c>
      <c r="J86" s="19"/>
      <c r="K86" s="143">
        <v>10516</v>
      </c>
      <c r="L86" s="138"/>
      <c r="M86" s="143">
        <v>9684</v>
      </c>
      <c r="Q86" s="144"/>
      <c r="R86" s="82"/>
      <c r="S86" s="144"/>
      <c r="T86" s="82"/>
      <c r="U86" s="82"/>
      <c r="V86" s="82"/>
      <c r="W86" s="82"/>
    </row>
    <row r="87" spans="1:23" s="1" customFormat="1">
      <c r="A87" s="129"/>
      <c r="B87" s="129" t="s">
        <v>48</v>
      </c>
      <c r="C87" s="17"/>
      <c r="D87" s="17"/>
      <c r="E87" s="142">
        <v>16</v>
      </c>
      <c r="F87" s="17"/>
      <c r="G87" s="143">
        <v>570999</v>
      </c>
      <c r="H87" s="135"/>
      <c r="I87" s="143">
        <v>535431</v>
      </c>
      <c r="J87" s="19"/>
      <c r="K87" s="143" t="s">
        <v>110</v>
      </c>
      <c r="L87" s="138"/>
      <c r="M87" s="143" t="s">
        <v>110</v>
      </c>
      <c r="Q87" s="144"/>
      <c r="R87" s="82"/>
      <c r="S87" s="144"/>
      <c r="T87" s="82"/>
      <c r="U87" s="82"/>
      <c r="V87" s="82"/>
      <c r="W87" s="82"/>
    </row>
    <row r="88" spans="1:23" s="1" customFormat="1">
      <c r="A88" s="129"/>
      <c r="B88" s="129" t="s">
        <v>49</v>
      </c>
      <c r="C88" s="17"/>
      <c r="D88" s="17"/>
      <c r="E88" s="134"/>
      <c r="F88" s="17"/>
      <c r="G88" s="143">
        <v>445388</v>
      </c>
      <c r="H88" s="135"/>
      <c r="I88" s="143">
        <v>472756</v>
      </c>
      <c r="J88" s="170"/>
      <c r="K88" s="143">
        <v>10183</v>
      </c>
      <c r="L88" s="170"/>
      <c r="M88" s="143">
        <v>25037</v>
      </c>
      <c r="Q88" s="144"/>
      <c r="R88" s="82"/>
      <c r="S88" s="144"/>
      <c r="T88" s="82"/>
      <c r="U88" s="82"/>
      <c r="V88" s="82"/>
      <c r="W88" s="82"/>
    </row>
    <row r="89" spans="1:23" s="1" customFormat="1">
      <c r="A89" s="129"/>
      <c r="B89" s="129"/>
      <c r="C89" s="129" t="s">
        <v>50</v>
      </c>
      <c r="D89" s="129"/>
      <c r="E89" s="134"/>
      <c r="F89" s="17"/>
      <c r="G89" s="26">
        <f>SUM(G81:G88)</f>
        <v>26830095</v>
      </c>
      <c r="H89" s="135"/>
      <c r="I89" s="26">
        <f>SUM(I81:I88)</f>
        <v>33666827</v>
      </c>
      <c r="J89" s="19"/>
      <c r="K89" s="26">
        <f>SUM(K81:K88)</f>
        <v>5560622</v>
      </c>
      <c r="L89" s="138"/>
      <c r="M89" s="26">
        <f>SUM(M81:M88)</f>
        <v>10096832</v>
      </c>
      <c r="Q89" s="89"/>
      <c r="R89" s="82"/>
      <c r="S89" s="89"/>
      <c r="T89" s="82"/>
      <c r="U89" s="82"/>
      <c r="V89" s="82"/>
      <c r="W89" s="82"/>
    </row>
    <row r="90" spans="1:23" s="1" customFormat="1" ht="20.399999999999999">
      <c r="A90" s="155" t="s">
        <v>51</v>
      </c>
      <c r="B90" s="129"/>
      <c r="C90" s="129"/>
      <c r="D90" s="129"/>
      <c r="E90" s="134"/>
      <c r="F90" s="17"/>
      <c r="G90" s="27">
        <f>G78+G89</f>
        <v>61129439</v>
      </c>
      <c r="H90" s="135"/>
      <c r="I90" s="27">
        <f>I78+I89</f>
        <v>59757527</v>
      </c>
      <c r="J90" s="174"/>
      <c r="K90" s="27">
        <f>K78+K89</f>
        <v>30328938</v>
      </c>
      <c r="L90" s="174"/>
      <c r="M90" s="27">
        <f>M78+M89</f>
        <v>28637920</v>
      </c>
      <c r="Q90" s="90"/>
      <c r="R90" s="82"/>
      <c r="S90" s="90"/>
      <c r="T90" s="82"/>
      <c r="U90" s="82"/>
      <c r="V90" s="82"/>
      <c r="W90" s="82"/>
    </row>
    <row r="91" spans="1:23" s="1" customFormat="1" ht="21" customHeight="1">
      <c r="A91" s="129"/>
      <c r="B91" s="129"/>
      <c r="C91" s="129"/>
      <c r="D91" s="129"/>
      <c r="E91" s="134"/>
      <c r="F91" s="17"/>
      <c r="G91" s="135"/>
      <c r="H91" s="135"/>
      <c r="I91" s="28"/>
      <c r="J91" s="28"/>
      <c r="K91" s="28"/>
      <c r="L91" s="141"/>
      <c r="M91" s="141"/>
      <c r="Q91" s="147"/>
      <c r="R91" s="82"/>
      <c r="S91" s="91"/>
      <c r="T91" s="82"/>
      <c r="U91" s="82"/>
      <c r="V91" s="82"/>
      <c r="W91" s="82"/>
    </row>
    <row r="92" spans="1:23" s="1" customFormat="1" ht="21" customHeight="1">
      <c r="A92" s="129"/>
      <c r="B92" s="129"/>
      <c r="C92" s="129"/>
      <c r="D92" s="129"/>
      <c r="E92" s="134"/>
      <c r="F92" s="17"/>
      <c r="G92" s="135"/>
      <c r="H92" s="135"/>
      <c r="I92" s="28"/>
      <c r="J92" s="28"/>
      <c r="K92" s="28"/>
      <c r="L92" s="141"/>
      <c r="M92" s="141"/>
      <c r="Q92" s="147"/>
      <c r="R92" s="82"/>
      <c r="S92" s="91"/>
      <c r="T92" s="82"/>
      <c r="U92" s="82"/>
      <c r="V92" s="82"/>
      <c r="W92" s="82"/>
    </row>
    <row r="93" spans="1:23" s="1" customFormat="1" ht="21" customHeight="1">
      <c r="A93" s="129"/>
      <c r="B93" s="129"/>
      <c r="C93" s="129"/>
      <c r="D93" s="129"/>
      <c r="E93" s="134"/>
      <c r="F93" s="17"/>
      <c r="G93" s="135"/>
      <c r="H93" s="135"/>
      <c r="I93" s="28"/>
      <c r="J93" s="28"/>
      <c r="K93" s="28"/>
      <c r="L93" s="141"/>
      <c r="M93" s="141"/>
      <c r="Q93" s="147"/>
      <c r="R93" s="82"/>
      <c r="S93" s="91"/>
      <c r="T93" s="82"/>
      <c r="U93" s="82"/>
      <c r="V93" s="82"/>
      <c r="W93" s="82"/>
    </row>
    <row r="94" spans="1:23" s="1" customFormat="1" ht="21" customHeight="1">
      <c r="A94" s="129"/>
      <c r="B94" s="129"/>
      <c r="C94" s="129"/>
      <c r="D94" s="129"/>
      <c r="E94" s="134"/>
      <c r="F94" s="17"/>
      <c r="G94" s="135"/>
      <c r="H94" s="135"/>
      <c r="I94" s="28"/>
      <c r="J94" s="28"/>
      <c r="K94" s="28"/>
      <c r="L94" s="141"/>
      <c r="M94" s="141"/>
      <c r="Q94" s="147"/>
      <c r="R94" s="82"/>
      <c r="S94" s="91"/>
      <c r="T94" s="82"/>
      <c r="U94" s="82"/>
      <c r="V94" s="82"/>
      <c r="W94" s="82"/>
    </row>
    <row r="95" spans="1:23" s="1" customFormat="1" ht="21" customHeight="1">
      <c r="A95" s="129"/>
      <c r="B95" s="129"/>
      <c r="C95" s="129"/>
      <c r="D95" s="129"/>
      <c r="E95" s="134"/>
      <c r="F95" s="17"/>
      <c r="G95" s="135"/>
      <c r="H95" s="135"/>
      <c r="I95" s="28"/>
      <c r="J95" s="28"/>
      <c r="K95" s="28"/>
      <c r="L95" s="141"/>
      <c r="M95" s="141"/>
      <c r="Q95" s="147"/>
      <c r="R95" s="82"/>
      <c r="S95" s="91"/>
      <c r="T95" s="82"/>
      <c r="U95" s="82"/>
      <c r="V95" s="82"/>
      <c r="W95" s="82"/>
    </row>
    <row r="96" spans="1:23" s="1" customFormat="1" ht="21" customHeight="1">
      <c r="A96" s="129"/>
      <c r="B96" s="129"/>
      <c r="C96" s="129"/>
      <c r="D96" s="129"/>
      <c r="E96" s="134"/>
      <c r="F96" s="17"/>
      <c r="G96" s="135"/>
      <c r="H96" s="135"/>
      <c r="I96" s="28"/>
      <c r="J96" s="28"/>
      <c r="K96" s="28"/>
      <c r="L96" s="141"/>
      <c r="M96" s="141"/>
      <c r="Q96" s="147"/>
      <c r="R96" s="82"/>
      <c r="S96" s="91"/>
      <c r="T96" s="82"/>
      <c r="U96" s="82"/>
      <c r="V96" s="82"/>
      <c r="W96" s="82"/>
    </row>
    <row r="97" spans="1:23" s="1" customFormat="1" ht="21" customHeight="1">
      <c r="A97" s="129"/>
      <c r="B97" s="129"/>
      <c r="C97" s="129"/>
      <c r="D97" s="129"/>
      <c r="E97" s="134"/>
      <c r="F97" s="17"/>
      <c r="G97" s="135"/>
      <c r="H97" s="135"/>
      <c r="I97" s="28"/>
      <c r="J97" s="28"/>
      <c r="K97" s="28"/>
      <c r="L97" s="141"/>
      <c r="M97" s="141"/>
      <c r="Q97" s="147"/>
      <c r="R97" s="82"/>
      <c r="S97" s="91"/>
      <c r="T97" s="82"/>
      <c r="U97" s="82"/>
      <c r="V97" s="82"/>
      <c r="W97" s="82"/>
    </row>
    <row r="98" spans="1:23" s="1" customFormat="1" ht="21" customHeight="1">
      <c r="A98" s="129"/>
      <c r="B98" s="129"/>
      <c r="C98" s="129"/>
      <c r="D98" s="129"/>
      <c r="E98" s="134"/>
      <c r="F98" s="17"/>
      <c r="G98" s="135"/>
      <c r="H98" s="135"/>
      <c r="I98" s="28"/>
      <c r="J98" s="28"/>
      <c r="K98" s="28"/>
      <c r="L98" s="141"/>
      <c r="M98" s="141"/>
      <c r="Q98" s="147"/>
      <c r="R98" s="82"/>
      <c r="S98" s="91"/>
      <c r="T98" s="82"/>
      <c r="U98" s="82"/>
      <c r="V98" s="82"/>
      <c r="W98" s="82"/>
    </row>
    <row r="99" spans="1:23" s="1" customFormat="1" ht="21" customHeight="1">
      <c r="A99" s="129"/>
      <c r="B99" s="129"/>
      <c r="C99" s="129"/>
      <c r="D99" s="129"/>
      <c r="E99" s="134"/>
      <c r="F99" s="17"/>
      <c r="G99" s="135"/>
      <c r="H99" s="135"/>
      <c r="I99" s="28"/>
      <c r="J99" s="28"/>
      <c r="K99" s="28"/>
      <c r="L99" s="141"/>
      <c r="M99" s="141"/>
      <c r="Q99" s="147"/>
      <c r="R99" s="82"/>
      <c r="S99" s="91"/>
      <c r="T99" s="82"/>
      <c r="U99" s="82"/>
      <c r="V99" s="82"/>
      <c r="W99" s="82"/>
    </row>
    <row r="100" spans="1:23" s="1" customFormat="1" ht="21" customHeight="1">
      <c r="A100" s="129"/>
      <c r="B100" s="129"/>
      <c r="C100" s="129"/>
      <c r="D100" s="129"/>
      <c r="E100" s="134"/>
      <c r="F100" s="17"/>
      <c r="G100" s="135"/>
      <c r="H100" s="135"/>
      <c r="I100" s="28"/>
      <c r="J100" s="28"/>
      <c r="K100" s="28"/>
      <c r="L100" s="141"/>
      <c r="M100" s="141"/>
      <c r="Q100" s="147"/>
      <c r="R100" s="82"/>
      <c r="S100" s="91"/>
      <c r="T100" s="82"/>
      <c r="U100" s="82"/>
      <c r="V100" s="82"/>
      <c r="W100" s="82"/>
    </row>
    <row r="101" spans="1:23" s="1" customFormat="1" ht="21" customHeight="1">
      <c r="A101" s="129"/>
      <c r="B101" s="129"/>
      <c r="C101" s="129"/>
      <c r="D101" s="129"/>
      <c r="E101" s="134"/>
      <c r="F101" s="17"/>
      <c r="G101" s="135"/>
      <c r="H101" s="135"/>
      <c r="I101" s="28"/>
      <c r="J101" s="28"/>
      <c r="K101" s="28"/>
      <c r="L101" s="141"/>
      <c r="M101" s="141"/>
      <c r="Q101" s="147"/>
      <c r="R101" s="82"/>
      <c r="S101" s="91"/>
      <c r="T101" s="82"/>
      <c r="U101" s="82"/>
      <c r="V101" s="82"/>
      <c r="W101" s="82"/>
    </row>
    <row r="102" spans="1:23" s="1" customFormat="1" ht="21" customHeight="1">
      <c r="A102" s="129"/>
      <c r="B102" s="129"/>
      <c r="C102" s="129"/>
      <c r="D102" s="129"/>
      <c r="E102" s="134"/>
      <c r="F102" s="17"/>
      <c r="G102" s="135"/>
      <c r="H102" s="135"/>
      <c r="I102" s="28"/>
      <c r="J102" s="28"/>
      <c r="K102" s="28"/>
      <c r="L102" s="141"/>
      <c r="M102" s="141"/>
      <c r="Q102" s="147"/>
      <c r="R102" s="82"/>
      <c r="S102" s="91"/>
      <c r="T102" s="82"/>
      <c r="U102" s="82"/>
      <c r="V102" s="82"/>
      <c r="W102" s="82"/>
    </row>
    <row r="103" spans="1:23" s="1" customFormat="1" ht="21" customHeight="1">
      <c r="A103" s="129"/>
      <c r="B103" s="129"/>
      <c r="C103" s="129"/>
      <c r="D103" s="129"/>
      <c r="E103" s="134"/>
      <c r="F103" s="17"/>
      <c r="G103" s="135"/>
      <c r="H103" s="135"/>
      <c r="I103" s="28"/>
      <c r="J103" s="28"/>
      <c r="K103" s="28"/>
      <c r="L103" s="141"/>
      <c r="M103" s="141"/>
      <c r="Q103" s="147"/>
      <c r="R103" s="82"/>
      <c r="S103" s="91"/>
      <c r="T103" s="82"/>
      <c r="U103" s="82"/>
      <c r="V103" s="82"/>
      <c r="W103" s="82"/>
    </row>
    <row r="104" spans="1:23" s="1" customFormat="1" ht="22.05" customHeight="1">
      <c r="A104" s="245" t="s">
        <v>0</v>
      </c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Q104" s="82"/>
      <c r="R104" s="82"/>
      <c r="S104" s="82"/>
      <c r="T104" s="82"/>
      <c r="U104" s="82"/>
      <c r="V104" s="82"/>
      <c r="W104" s="82"/>
    </row>
    <row r="105" spans="1:23" s="1" customFormat="1" ht="22.05" customHeight="1">
      <c r="A105" s="245" t="s">
        <v>194</v>
      </c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Q105" s="82"/>
      <c r="R105" s="82"/>
      <c r="S105" s="82"/>
      <c r="T105" s="82"/>
      <c r="U105" s="82"/>
      <c r="V105" s="82"/>
      <c r="W105" s="82"/>
    </row>
    <row r="106" spans="1:23" s="1" customFormat="1" ht="22.05" customHeight="1">
      <c r="A106" s="246" t="s">
        <v>213</v>
      </c>
      <c r="B106" s="246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Q106" s="82"/>
      <c r="R106" s="82"/>
      <c r="S106" s="82"/>
      <c r="T106" s="82"/>
      <c r="U106" s="82"/>
      <c r="V106" s="82"/>
      <c r="W106" s="82"/>
    </row>
    <row r="107" spans="1:23" s="10" customFormat="1" ht="22.05" customHeight="1">
      <c r="A107" s="161"/>
      <c r="B107" s="162"/>
      <c r="C107" s="161"/>
      <c r="D107" s="161"/>
      <c r="E107" s="163"/>
      <c r="F107" s="163"/>
      <c r="G107" s="247" t="s">
        <v>1</v>
      </c>
      <c r="H107" s="247"/>
      <c r="I107" s="247"/>
      <c r="J107" s="247"/>
      <c r="K107" s="247"/>
      <c r="L107" s="247"/>
      <c r="M107" s="247"/>
      <c r="N107" s="9"/>
      <c r="O107" s="9"/>
      <c r="P107" s="9"/>
      <c r="Q107" s="85"/>
      <c r="R107" s="85"/>
      <c r="S107" s="85"/>
      <c r="T107" s="85"/>
      <c r="U107" s="82"/>
      <c r="V107" s="85"/>
      <c r="W107" s="82"/>
    </row>
    <row r="108" spans="1:23" s="9" customFormat="1" ht="6" customHeight="1">
      <c r="A108" s="155"/>
      <c r="B108" s="152"/>
      <c r="C108" s="155"/>
      <c r="D108" s="155"/>
      <c r="E108" s="164"/>
      <c r="F108" s="164"/>
      <c r="G108" s="125"/>
      <c r="H108" s="125"/>
      <c r="I108" s="125"/>
      <c r="J108" s="125"/>
      <c r="K108" s="125"/>
      <c r="L108" s="125"/>
      <c r="M108" s="125"/>
      <c r="Q108" s="126"/>
      <c r="R108" s="85"/>
      <c r="S108" s="126"/>
      <c r="T108" s="85"/>
      <c r="U108" s="82"/>
      <c r="V108" s="85"/>
      <c r="W108" s="82"/>
    </row>
    <row r="109" spans="1:23" s="10" customFormat="1" ht="21" customHeight="1">
      <c r="A109" s="155"/>
      <c r="B109" s="152"/>
      <c r="C109" s="155"/>
      <c r="D109" s="155"/>
      <c r="E109" s="128"/>
      <c r="F109" s="128"/>
      <c r="G109" s="248" t="s">
        <v>2</v>
      </c>
      <c r="H109" s="248"/>
      <c r="I109" s="248"/>
      <c r="J109" s="248"/>
      <c r="K109" s="249" t="s">
        <v>3</v>
      </c>
      <c r="L109" s="249"/>
      <c r="M109" s="249"/>
      <c r="N109" s="9"/>
      <c r="O109" s="9"/>
      <c r="P109" s="9"/>
      <c r="Q109" s="85"/>
      <c r="R109" s="85"/>
      <c r="S109" s="85"/>
      <c r="T109" s="85"/>
      <c r="U109" s="82"/>
      <c r="V109" s="85"/>
      <c r="W109" s="82"/>
    </row>
    <row r="110" spans="1:23" s="10" customFormat="1" ht="21" customHeight="1">
      <c r="A110" s="155"/>
      <c r="B110" s="152"/>
      <c r="C110" s="155"/>
      <c r="D110" s="155"/>
      <c r="E110" s="128"/>
      <c r="F110" s="128"/>
      <c r="G110" s="198" t="s">
        <v>174</v>
      </c>
      <c r="H110" s="198"/>
      <c r="I110" s="198" t="s">
        <v>174</v>
      </c>
      <c r="J110" s="198"/>
      <c r="K110" s="198" t="s">
        <v>174</v>
      </c>
      <c r="L110" s="199"/>
      <c r="M110" s="198" t="s">
        <v>174</v>
      </c>
      <c r="N110" s="9"/>
      <c r="O110" s="9"/>
      <c r="P110" s="9"/>
      <c r="Q110" s="85"/>
      <c r="R110" s="85"/>
      <c r="S110" s="85"/>
      <c r="T110" s="85"/>
      <c r="U110" s="82"/>
      <c r="V110" s="85"/>
      <c r="W110" s="82"/>
    </row>
    <row r="111" spans="1:23" s="10" customFormat="1" ht="21" customHeight="1">
      <c r="A111" s="155"/>
      <c r="B111" s="152"/>
      <c r="C111" s="155"/>
      <c r="D111" s="155"/>
      <c r="E111" s="165" t="s">
        <v>4</v>
      </c>
      <c r="F111" s="128"/>
      <c r="G111" s="198" t="s">
        <v>214</v>
      </c>
      <c r="H111" s="198"/>
      <c r="I111" s="198" t="s">
        <v>176</v>
      </c>
      <c r="J111" s="198"/>
      <c r="K111" s="198" t="s">
        <v>214</v>
      </c>
      <c r="L111" s="199"/>
      <c r="M111" s="198" t="s">
        <v>176</v>
      </c>
      <c r="N111" s="9"/>
      <c r="O111" s="9"/>
      <c r="P111" s="9"/>
      <c r="Q111" s="85"/>
      <c r="R111" s="85"/>
      <c r="S111" s="85"/>
      <c r="T111" s="85"/>
      <c r="U111" s="82"/>
      <c r="V111" s="85"/>
      <c r="W111" s="82"/>
    </row>
    <row r="112" spans="1:23" s="10" customFormat="1" ht="21" customHeight="1">
      <c r="A112" s="155"/>
      <c r="B112" s="152"/>
      <c r="C112" s="155"/>
      <c r="D112" s="155"/>
      <c r="E112" s="165"/>
      <c r="F112" s="200"/>
      <c r="G112" s="2">
        <v>2567</v>
      </c>
      <c r="H112" s="3"/>
      <c r="I112" s="2">
        <v>2566</v>
      </c>
      <c r="J112" s="2"/>
      <c r="K112" s="130">
        <v>2567</v>
      </c>
      <c r="L112" s="131"/>
      <c r="M112" s="130">
        <v>2566</v>
      </c>
      <c r="N112" s="9"/>
      <c r="O112" s="9"/>
      <c r="P112" s="9"/>
      <c r="Q112" s="84"/>
      <c r="R112" s="85"/>
      <c r="S112" s="132"/>
      <c r="T112" s="85"/>
      <c r="U112" s="82"/>
      <c r="V112" s="85"/>
      <c r="W112" s="82"/>
    </row>
    <row r="113" spans="1:23" s="10" customFormat="1" ht="21" customHeight="1">
      <c r="A113" s="155"/>
      <c r="B113" s="152"/>
      <c r="C113" s="155"/>
      <c r="D113" s="155"/>
      <c r="E113" s="165"/>
      <c r="F113" s="200"/>
      <c r="G113" s="133" t="s">
        <v>175</v>
      </c>
      <c r="H113" s="3"/>
      <c r="I113" s="2"/>
      <c r="J113" s="2"/>
      <c r="K113" s="133" t="s">
        <v>175</v>
      </c>
      <c r="L113" s="131"/>
      <c r="M113" s="130"/>
      <c r="N113" s="9"/>
      <c r="O113" s="9"/>
      <c r="P113" s="9"/>
      <c r="Q113" s="84"/>
      <c r="R113" s="85"/>
      <c r="S113" s="132"/>
      <c r="T113" s="85"/>
      <c r="U113" s="82"/>
      <c r="V113" s="85"/>
      <c r="W113" s="82"/>
    </row>
    <row r="114" spans="1:23" s="10" customFormat="1" ht="21" customHeight="1">
      <c r="A114" s="244" t="s">
        <v>195</v>
      </c>
      <c r="B114" s="244"/>
      <c r="C114" s="244"/>
      <c r="D114" s="244"/>
      <c r="E114" s="165"/>
      <c r="F114" s="200"/>
      <c r="G114" s="2"/>
      <c r="H114" s="3"/>
      <c r="I114" s="2"/>
      <c r="J114" s="2"/>
      <c r="K114" s="130"/>
      <c r="L114" s="131"/>
      <c r="M114" s="130"/>
      <c r="N114" s="9"/>
      <c r="O114" s="9"/>
      <c r="P114" s="9"/>
      <c r="Q114" s="84"/>
      <c r="R114" s="85"/>
      <c r="S114" s="132"/>
      <c r="T114" s="85"/>
      <c r="U114" s="82"/>
      <c r="V114" s="85"/>
      <c r="W114" s="82"/>
    </row>
    <row r="115" spans="1:23">
      <c r="A115" s="129" t="s">
        <v>52</v>
      </c>
      <c r="C115" s="17"/>
      <c r="D115" s="17"/>
      <c r="E115" s="142"/>
      <c r="F115" s="17"/>
      <c r="I115" s="28"/>
      <c r="J115" s="28"/>
      <c r="K115" s="28"/>
      <c r="L115" s="141"/>
      <c r="M115" s="141"/>
      <c r="S115" s="91"/>
    </row>
    <row r="116" spans="1:23">
      <c r="A116" s="129" t="s">
        <v>53</v>
      </c>
      <c r="B116" s="5"/>
      <c r="C116" s="17"/>
      <c r="D116" s="17"/>
      <c r="E116" s="134"/>
      <c r="F116" s="17"/>
      <c r="I116" s="28"/>
      <c r="J116" s="28"/>
      <c r="K116" s="28"/>
      <c r="L116" s="141"/>
      <c r="M116" s="141"/>
      <c r="S116" s="91"/>
    </row>
    <row r="117" spans="1:23">
      <c r="B117" s="129" t="s">
        <v>54</v>
      </c>
      <c r="E117" s="142"/>
      <c r="F117" s="18"/>
      <c r="I117" s="25"/>
      <c r="J117" s="28"/>
      <c r="K117" s="25"/>
      <c r="L117" s="141"/>
      <c r="M117" s="141"/>
      <c r="S117" s="92"/>
    </row>
    <row r="118" spans="1:23" ht="20.399999999999999" thickBot="1">
      <c r="B118" s="169" t="s">
        <v>55</v>
      </c>
      <c r="C118" s="175"/>
      <c r="E118" s="142"/>
      <c r="F118" s="18"/>
      <c r="G118" s="176">
        <v>3281936</v>
      </c>
      <c r="I118" s="176">
        <v>3281936</v>
      </c>
      <c r="J118" s="28"/>
      <c r="K118" s="176">
        <v>3281936</v>
      </c>
      <c r="L118" s="141"/>
      <c r="M118" s="176">
        <v>3281936</v>
      </c>
      <c r="Q118" s="154"/>
      <c r="S118" s="154"/>
    </row>
    <row r="119" spans="1:23" ht="21" thickTop="1">
      <c r="A119" s="155"/>
      <c r="B119" s="129" t="s">
        <v>56</v>
      </c>
      <c r="D119" s="155"/>
      <c r="E119" s="171"/>
      <c r="F119" s="200"/>
      <c r="J119" s="177"/>
      <c r="L119" s="173"/>
    </row>
    <row r="120" spans="1:23" ht="20.399999999999999">
      <c r="A120" s="155"/>
      <c r="B120" s="169" t="s">
        <v>167</v>
      </c>
      <c r="D120" s="155"/>
      <c r="E120" s="171"/>
      <c r="F120" s="200"/>
      <c r="G120" s="143">
        <v>2734947</v>
      </c>
      <c r="I120" s="143">
        <v>2734947</v>
      </c>
      <c r="J120" s="177"/>
      <c r="K120" s="143">
        <v>2734947</v>
      </c>
      <c r="L120" s="173"/>
      <c r="M120" s="143">
        <v>2734947</v>
      </c>
      <c r="Q120" s="144"/>
      <c r="S120" s="144"/>
    </row>
    <row r="121" spans="1:23" ht="20.399999999999999">
      <c r="A121" s="129" t="s">
        <v>57</v>
      </c>
      <c r="B121" s="5"/>
      <c r="C121" s="11"/>
      <c r="D121" s="21"/>
      <c r="E121" s="134"/>
      <c r="F121" s="21"/>
      <c r="G121" s="143">
        <v>9002590</v>
      </c>
      <c r="I121" s="143">
        <v>9002590</v>
      </c>
      <c r="J121" s="16"/>
      <c r="K121" s="143">
        <v>9002590</v>
      </c>
      <c r="L121" s="138"/>
      <c r="M121" s="143">
        <v>9002590</v>
      </c>
      <c r="Q121" s="144"/>
      <c r="S121" s="144"/>
    </row>
    <row r="122" spans="1:23" ht="20.399999999999999">
      <c r="A122" s="129" t="s">
        <v>58</v>
      </c>
      <c r="C122" s="5"/>
      <c r="E122" s="142"/>
      <c r="F122" s="21"/>
      <c r="G122" s="143">
        <v>448353</v>
      </c>
      <c r="I122" s="143">
        <v>448353</v>
      </c>
      <c r="J122" s="16"/>
      <c r="K122" s="143" t="s">
        <v>110</v>
      </c>
      <c r="L122" s="138"/>
      <c r="M122" s="143" t="s">
        <v>110</v>
      </c>
      <c r="Q122" s="144"/>
      <c r="S122" s="144"/>
    </row>
    <row r="123" spans="1:23">
      <c r="A123" s="129" t="s">
        <v>59</v>
      </c>
      <c r="B123" s="5"/>
      <c r="E123" s="11"/>
      <c r="F123" s="11"/>
      <c r="J123" s="15"/>
      <c r="L123" s="15"/>
    </row>
    <row r="124" spans="1:23">
      <c r="B124" s="129" t="s">
        <v>60</v>
      </c>
      <c r="D124" s="5"/>
      <c r="E124" s="142">
        <v>27</v>
      </c>
      <c r="G124" s="143">
        <v>52720</v>
      </c>
      <c r="I124" s="143">
        <v>52720</v>
      </c>
      <c r="J124" s="174"/>
      <c r="K124" s="143">
        <v>52720</v>
      </c>
      <c r="L124" s="174"/>
      <c r="M124" s="143">
        <v>52720</v>
      </c>
      <c r="O124" s="109"/>
      <c r="Q124" s="144"/>
      <c r="S124" s="144"/>
    </row>
    <row r="125" spans="1:23" s="1" customFormat="1">
      <c r="A125" s="129"/>
      <c r="B125" s="129" t="s">
        <v>61</v>
      </c>
      <c r="C125" s="129"/>
      <c r="D125" s="5"/>
      <c r="E125" s="142"/>
      <c r="F125" s="129"/>
      <c r="G125" s="143">
        <v>7713209</v>
      </c>
      <c r="H125" s="4"/>
      <c r="I125" s="143">
        <v>7828327</v>
      </c>
      <c r="J125" s="174"/>
      <c r="K125" s="143">
        <v>151480</v>
      </c>
      <c r="L125" s="174"/>
      <c r="M125" s="143">
        <v>369928</v>
      </c>
      <c r="Q125" s="144"/>
      <c r="R125" s="82"/>
      <c r="S125" s="144"/>
      <c r="T125" s="82"/>
      <c r="U125" s="82"/>
      <c r="V125" s="82"/>
      <c r="W125" s="82"/>
    </row>
    <row r="126" spans="1:23" s="1" customFormat="1">
      <c r="A126" s="129" t="s">
        <v>62</v>
      </c>
      <c r="B126" s="5"/>
      <c r="C126" s="129"/>
      <c r="D126" s="129"/>
      <c r="E126" s="142">
        <v>27</v>
      </c>
      <c r="F126" s="129"/>
      <c r="G126" s="151">
        <v>-533472</v>
      </c>
      <c r="H126" s="29"/>
      <c r="I126" s="151">
        <v>-590841</v>
      </c>
      <c r="J126" s="170"/>
      <c r="K126" s="151">
        <v>-296223</v>
      </c>
      <c r="L126" s="170"/>
      <c r="M126" s="151">
        <v>-187952</v>
      </c>
      <c r="Q126" s="144"/>
      <c r="R126" s="82"/>
      <c r="S126" s="144"/>
      <c r="T126" s="82"/>
      <c r="U126" s="82"/>
      <c r="V126" s="82"/>
      <c r="W126" s="82"/>
    </row>
    <row r="127" spans="1:23" s="1" customFormat="1" ht="20.399999999999999">
      <c r="A127" s="155" t="s">
        <v>63</v>
      </c>
      <c r="B127" s="155"/>
      <c r="C127" s="129"/>
      <c r="D127" s="155"/>
      <c r="E127" s="155"/>
      <c r="F127" s="155"/>
      <c r="G127" s="4">
        <f>SUM(G120:G126)</f>
        <v>19418347</v>
      </c>
      <c r="H127" s="4"/>
      <c r="I127" s="4">
        <f>SUM(I120:I126)</f>
        <v>19476096</v>
      </c>
      <c r="J127" s="174"/>
      <c r="K127" s="4">
        <f>SUM(K120:K126)</f>
        <v>11645514</v>
      </c>
      <c r="L127" s="174"/>
      <c r="M127" s="4">
        <f>SUM(M120:M126)</f>
        <v>11972233</v>
      </c>
      <c r="Q127" s="93"/>
      <c r="R127" s="82"/>
      <c r="S127" s="93"/>
      <c r="T127" s="82"/>
      <c r="U127" s="82"/>
      <c r="V127" s="82"/>
      <c r="W127" s="82"/>
    </row>
    <row r="128" spans="1:23" s="1" customFormat="1">
      <c r="A128" s="129" t="s">
        <v>64</v>
      </c>
      <c r="B128" s="5"/>
      <c r="C128" s="129"/>
      <c r="D128" s="129"/>
      <c r="E128" s="129"/>
      <c r="F128" s="129"/>
      <c r="G128" s="151">
        <v>2413656</v>
      </c>
      <c r="H128" s="4"/>
      <c r="I128" s="151">
        <v>2470938</v>
      </c>
      <c r="J128" s="174"/>
      <c r="K128" s="151" t="s">
        <v>110</v>
      </c>
      <c r="L128" s="170"/>
      <c r="M128" s="151" t="s">
        <v>110</v>
      </c>
      <c r="Q128" s="144"/>
      <c r="R128" s="82"/>
      <c r="S128" s="144"/>
      <c r="T128" s="82"/>
      <c r="U128" s="82"/>
      <c r="V128" s="82"/>
      <c r="W128" s="82"/>
    </row>
    <row r="129" spans="1:23" s="1" customFormat="1" ht="20.399999999999999">
      <c r="A129" s="155" t="s">
        <v>65</v>
      </c>
      <c r="B129" s="129"/>
      <c r="C129" s="5"/>
      <c r="D129" s="129"/>
      <c r="E129" s="129"/>
      <c r="F129" s="129"/>
      <c r="G129" s="178">
        <f>SUM(G127:G128)</f>
        <v>21832003</v>
      </c>
      <c r="H129" s="119"/>
      <c r="I129" s="178">
        <f>SUM(I127:I128)</f>
        <v>21947034</v>
      </c>
      <c r="J129" s="178"/>
      <c r="K129" s="178">
        <f>SUM(K127:K128)</f>
        <v>11645514</v>
      </c>
      <c r="L129" s="178"/>
      <c r="M129" s="178">
        <f>SUM(M127:M128)</f>
        <v>11972233</v>
      </c>
      <c r="Q129" s="179"/>
      <c r="R129" s="82"/>
      <c r="S129" s="179"/>
      <c r="T129" s="82"/>
      <c r="U129" s="82"/>
      <c r="V129" s="82"/>
      <c r="W129" s="82"/>
    </row>
    <row r="130" spans="1:23" s="1" customFormat="1" ht="21" thickBot="1">
      <c r="A130" s="155" t="s">
        <v>66</v>
      </c>
      <c r="B130" s="5"/>
      <c r="C130" s="5"/>
      <c r="D130" s="129"/>
      <c r="E130" s="129"/>
      <c r="F130" s="129"/>
      <c r="G130" s="180">
        <f>G90+G129</f>
        <v>82961442</v>
      </c>
      <c r="H130" s="119"/>
      <c r="I130" s="180">
        <f>I90+I129</f>
        <v>81704561</v>
      </c>
      <c r="J130" s="178"/>
      <c r="K130" s="180">
        <f>K90+K129</f>
        <v>41974452</v>
      </c>
      <c r="L130" s="178"/>
      <c r="M130" s="180">
        <f>M90+M129</f>
        <v>40610153</v>
      </c>
      <c r="Q130" s="179"/>
      <c r="R130" s="82"/>
      <c r="S130" s="179"/>
      <c r="T130" s="82"/>
      <c r="U130" s="82"/>
      <c r="V130" s="82"/>
      <c r="W130" s="82"/>
    </row>
    <row r="131" spans="1:23" s="1" customFormat="1" ht="20.399999999999999" thickTop="1">
      <c r="A131" s="129"/>
      <c r="B131" s="129"/>
      <c r="C131" s="129"/>
      <c r="D131" s="129"/>
      <c r="E131" s="129"/>
      <c r="F131" s="129"/>
      <c r="G131" s="30"/>
      <c r="H131" s="135"/>
      <c r="I131" s="30"/>
      <c r="J131" s="135"/>
      <c r="K131" s="30"/>
      <c r="L131" s="135"/>
      <c r="M131" s="30"/>
      <c r="Q131" s="94"/>
      <c r="R131" s="82"/>
      <c r="S131" s="94"/>
      <c r="T131" s="82"/>
      <c r="U131" s="82"/>
      <c r="V131" s="82"/>
      <c r="W131" s="82"/>
    </row>
    <row r="132" spans="1:23" s="1" customFormat="1">
      <c r="A132" s="129"/>
      <c r="B132" s="129"/>
      <c r="C132" s="129"/>
      <c r="D132" s="129"/>
      <c r="E132" s="129"/>
      <c r="F132" s="129"/>
      <c r="G132" s="31"/>
      <c r="H132" s="174"/>
      <c r="I132" s="31"/>
      <c r="J132" s="174"/>
      <c r="K132" s="31"/>
      <c r="L132" s="174"/>
      <c r="M132" s="31"/>
      <c r="Q132" s="95"/>
      <c r="R132" s="82"/>
      <c r="S132" s="95"/>
      <c r="T132" s="82"/>
      <c r="U132" s="82"/>
      <c r="V132" s="82"/>
      <c r="W132" s="82"/>
    </row>
    <row r="133" spans="1:23">
      <c r="G133" s="80"/>
    </row>
    <row r="134" spans="1:23" s="1" customFormat="1">
      <c r="A134" s="129"/>
      <c r="B134" s="129"/>
      <c r="C134" s="129"/>
      <c r="D134" s="129"/>
      <c r="E134" s="129"/>
      <c r="F134" s="129"/>
      <c r="G134" s="30"/>
      <c r="H134" s="135"/>
      <c r="I134" s="135"/>
      <c r="J134" s="135"/>
      <c r="K134" s="135"/>
      <c r="L134" s="135"/>
      <c r="M134" s="135"/>
      <c r="Q134" s="94"/>
      <c r="R134" s="82"/>
      <c r="S134" s="147"/>
      <c r="T134" s="82"/>
      <c r="U134" s="82"/>
      <c r="V134" s="82"/>
      <c r="W134" s="82"/>
    </row>
    <row r="155" spans="1:23" s="1" customFormat="1" ht="23.4">
      <c r="A155" s="181" t="s">
        <v>193</v>
      </c>
      <c r="B155" s="129"/>
      <c r="C155" s="129"/>
      <c r="D155" s="129"/>
      <c r="E155" s="129"/>
      <c r="F155" s="129"/>
      <c r="G155" s="102"/>
      <c r="H155" s="102"/>
      <c r="I155" s="102"/>
      <c r="J155" s="102"/>
      <c r="K155" s="102"/>
      <c r="L155" s="102"/>
      <c r="M155" s="102"/>
      <c r="Q155" s="96"/>
      <c r="R155" s="82"/>
      <c r="S155" s="96"/>
      <c r="T155" s="82"/>
      <c r="U155" s="82"/>
      <c r="V155" s="82"/>
      <c r="W155" s="82"/>
    </row>
    <row r="156" spans="1:23" s="1" customFormat="1">
      <c r="A156" s="129"/>
      <c r="B156" s="129"/>
      <c r="C156" s="129"/>
      <c r="D156" s="129"/>
      <c r="E156" s="129"/>
      <c r="F156" s="129"/>
      <c r="G156" s="80"/>
      <c r="H156" s="80"/>
      <c r="I156" s="80"/>
      <c r="J156" s="80"/>
      <c r="K156" s="80"/>
      <c r="L156" s="80"/>
      <c r="M156" s="80"/>
      <c r="Q156" s="96"/>
      <c r="R156" s="82"/>
      <c r="S156" s="96"/>
      <c r="T156" s="82"/>
      <c r="U156" s="82"/>
      <c r="V156" s="82"/>
      <c r="W156" s="82"/>
    </row>
    <row r="157" spans="1:23" s="1" customFormat="1">
      <c r="A157" s="129"/>
      <c r="B157" s="129"/>
      <c r="C157" s="129"/>
      <c r="D157" s="129"/>
      <c r="E157" s="129"/>
      <c r="F157" s="129"/>
      <c r="G157" s="80"/>
      <c r="H157" s="80"/>
      <c r="I157" s="80"/>
      <c r="J157" s="80"/>
      <c r="K157" s="80"/>
      <c r="L157" s="80"/>
      <c r="M157" s="80"/>
      <c r="Q157" s="96"/>
      <c r="R157" s="82"/>
      <c r="S157" s="96"/>
      <c r="T157" s="82"/>
      <c r="U157" s="82"/>
      <c r="V157" s="82"/>
      <c r="W157" s="82"/>
    </row>
    <row r="158" spans="1:23" s="1" customFormat="1">
      <c r="A158" s="129"/>
      <c r="B158" s="129"/>
      <c r="C158" s="129"/>
      <c r="D158" s="129"/>
      <c r="E158" s="129"/>
      <c r="F158" s="129"/>
      <c r="G158" s="80"/>
      <c r="H158" s="80"/>
      <c r="I158" s="80"/>
      <c r="J158" s="80"/>
      <c r="K158" s="80"/>
      <c r="L158" s="80"/>
      <c r="M158" s="80"/>
      <c r="Q158" s="96"/>
      <c r="R158" s="82"/>
      <c r="S158" s="96"/>
      <c r="T158" s="82"/>
      <c r="U158" s="82"/>
      <c r="V158" s="82"/>
      <c r="W158" s="82"/>
    </row>
    <row r="159" spans="1:23" s="1" customFormat="1">
      <c r="A159" s="129"/>
      <c r="B159" s="129"/>
      <c r="C159" s="129"/>
      <c r="D159" s="129"/>
      <c r="E159" s="129"/>
      <c r="F159" s="129"/>
      <c r="G159" s="80"/>
      <c r="H159" s="80"/>
      <c r="I159" s="80"/>
      <c r="J159" s="80"/>
      <c r="K159" s="80"/>
      <c r="L159" s="80"/>
      <c r="M159" s="80"/>
      <c r="Q159" s="96"/>
      <c r="R159" s="82"/>
      <c r="S159" s="96"/>
      <c r="T159" s="82"/>
      <c r="U159" s="82"/>
      <c r="V159" s="82"/>
      <c r="W159" s="82"/>
    </row>
    <row r="160" spans="1:23" s="1" customFormat="1">
      <c r="A160" s="129"/>
      <c r="B160" s="129"/>
      <c r="C160" s="129"/>
      <c r="D160" s="129"/>
      <c r="E160" s="129"/>
      <c r="F160" s="129"/>
      <c r="G160" s="135"/>
      <c r="H160" s="135"/>
      <c r="I160" s="135"/>
      <c r="J160" s="135"/>
      <c r="K160" s="135"/>
      <c r="L160" s="135"/>
      <c r="M160" s="182"/>
      <c r="Q160" s="147"/>
      <c r="R160" s="82"/>
      <c r="S160" s="147"/>
      <c r="T160" s="82"/>
      <c r="U160" s="82"/>
      <c r="V160" s="82"/>
      <c r="W160" s="82"/>
    </row>
    <row r="161" spans="1:23" s="1" customFormat="1">
      <c r="A161" s="129"/>
      <c r="B161" s="129"/>
      <c r="C161" s="129"/>
      <c r="D161" s="129"/>
      <c r="E161" s="129"/>
      <c r="F161" s="129"/>
      <c r="G161" s="135"/>
      <c r="H161" s="135"/>
      <c r="I161" s="135"/>
      <c r="J161" s="135"/>
      <c r="K161" s="135"/>
      <c r="L161" s="135"/>
      <c r="M161" s="182"/>
      <c r="Q161" s="147"/>
      <c r="R161" s="82"/>
      <c r="S161" s="147"/>
      <c r="T161" s="82"/>
      <c r="U161" s="82"/>
      <c r="V161" s="82"/>
      <c r="W161" s="82"/>
    </row>
    <row r="162" spans="1:23" s="1" customFormat="1">
      <c r="A162" s="129"/>
      <c r="B162" s="129"/>
      <c r="C162" s="129"/>
      <c r="D162" s="129"/>
      <c r="E162" s="129"/>
      <c r="F162" s="129"/>
      <c r="G162" s="135"/>
      <c r="H162" s="135"/>
      <c r="I162" s="135"/>
      <c r="J162" s="135"/>
      <c r="K162" s="135"/>
      <c r="L162" s="135"/>
      <c r="M162" s="182"/>
      <c r="Q162" s="147"/>
      <c r="R162" s="82"/>
      <c r="S162" s="147"/>
      <c r="T162" s="82"/>
      <c r="U162" s="82"/>
      <c r="V162" s="82"/>
      <c r="W162" s="82"/>
    </row>
    <row r="163" spans="1:23" s="1" customFormat="1">
      <c r="A163" s="129"/>
      <c r="B163" s="129"/>
      <c r="C163" s="129"/>
      <c r="D163" s="129"/>
      <c r="E163" s="129"/>
      <c r="F163" s="129"/>
      <c r="G163" s="135"/>
      <c r="H163" s="135"/>
      <c r="I163" s="135"/>
      <c r="J163" s="135"/>
      <c r="K163" s="135"/>
      <c r="L163" s="135"/>
      <c r="M163" s="182"/>
      <c r="Q163" s="147"/>
      <c r="R163" s="82"/>
      <c r="S163" s="147"/>
      <c r="T163" s="82"/>
      <c r="U163" s="82"/>
      <c r="V163" s="82"/>
      <c r="W163" s="82"/>
    </row>
    <row r="164" spans="1:23" s="1" customFormat="1">
      <c r="A164" s="129"/>
      <c r="B164" s="129"/>
      <c r="C164" s="129"/>
      <c r="D164" s="129"/>
      <c r="E164" s="129"/>
      <c r="F164" s="129"/>
      <c r="G164" s="135"/>
      <c r="H164" s="135"/>
      <c r="I164" s="135"/>
      <c r="J164" s="135"/>
      <c r="K164" s="135"/>
      <c r="L164" s="135"/>
      <c r="M164" s="182"/>
      <c r="Q164" s="147"/>
      <c r="R164" s="82"/>
      <c r="S164" s="147"/>
      <c r="T164" s="82"/>
      <c r="U164" s="82"/>
      <c r="V164" s="82"/>
      <c r="W164" s="82"/>
    </row>
    <row r="165" spans="1:23" s="1" customFormat="1">
      <c r="A165" s="129"/>
      <c r="B165" s="129"/>
      <c r="C165" s="129"/>
      <c r="D165" s="129"/>
      <c r="E165" s="129"/>
      <c r="F165" s="129"/>
      <c r="G165" s="135"/>
      <c r="H165" s="135"/>
      <c r="I165" s="135"/>
      <c r="J165" s="135"/>
      <c r="K165" s="135"/>
      <c r="L165" s="135"/>
      <c r="M165" s="182"/>
      <c r="Q165" s="147"/>
      <c r="R165" s="82"/>
      <c r="S165" s="147"/>
      <c r="T165" s="82"/>
      <c r="U165" s="82"/>
      <c r="V165" s="82"/>
      <c r="W165" s="82"/>
    </row>
    <row r="166" spans="1:23" s="1" customFormat="1">
      <c r="A166" s="129"/>
      <c r="B166" s="129"/>
      <c r="C166" s="129"/>
      <c r="D166" s="129"/>
      <c r="E166" s="129"/>
      <c r="F166" s="129"/>
      <c r="G166" s="135"/>
      <c r="H166" s="135"/>
      <c r="I166" s="135"/>
      <c r="J166" s="135"/>
      <c r="K166" s="135"/>
      <c r="L166" s="135"/>
      <c r="M166" s="182"/>
      <c r="Q166" s="147"/>
      <c r="R166" s="82"/>
      <c r="S166" s="147"/>
      <c r="T166" s="82"/>
      <c r="U166" s="82"/>
      <c r="V166" s="82"/>
      <c r="W166" s="82"/>
    </row>
    <row r="167" spans="1:23" s="1" customFormat="1">
      <c r="A167" s="129"/>
      <c r="B167" s="129"/>
      <c r="C167" s="129"/>
      <c r="D167" s="129"/>
      <c r="E167" s="129"/>
      <c r="F167" s="129"/>
      <c r="G167" s="135"/>
      <c r="H167" s="135"/>
      <c r="I167" s="135"/>
      <c r="J167" s="135"/>
      <c r="K167" s="135"/>
      <c r="L167" s="135"/>
      <c r="M167" s="182"/>
      <c r="Q167" s="147"/>
      <c r="R167" s="82"/>
      <c r="S167" s="147"/>
      <c r="T167" s="82"/>
      <c r="U167" s="82"/>
      <c r="V167" s="82"/>
      <c r="W167" s="82"/>
    </row>
    <row r="168" spans="1:23" s="1" customFormat="1">
      <c r="A168" s="129"/>
      <c r="B168" s="129"/>
      <c r="C168" s="129"/>
      <c r="D168" s="129"/>
      <c r="E168" s="129"/>
      <c r="F168" s="129"/>
      <c r="G168" s="135"/>
      <c r="H168" s="135"/>
      <c r="I168" s="135"/>
      <c r="J168" s="135"/>
      <c r="K168" s="135"/>
      <c r="L168" s="135"/>
      <c r="M168" s="182"/>
      <c r="Q168" s="147"/>
      <c r="R168" s="82"/>
      <c r="S168" s="147"/>
      <c r="T168" s="82"/>
      <c r="U168" s="82"/>
      <c r="V168" s="82"/>
      <c r="W168" s="82"/>
    </row>
    <row r="169" spans="1:23" s="1" customFormat="1">
      <c r="A169" s="129"/>
      <c r="B169" s="129"/>
      <c r="C169" s="129"/>
      <c r="D169" s="129"/>
      <c r="E169" s="129"/>
      <c r="F169" s="129"/>
      <c r="G169" s="135"/>
      <c r="H169" s="135"/>
      <c r="I169" s="135"/>
      <c r="J169" s="135"/>
      <c r="K169" s="135"/>
      <c r="L169" s="135"/>
      <c r="M169" s="182"/>
      <c r="Q169" s="147"/>
      <c r="R169" s="82"/>
      <c r="S169" s="147"/>
      <c r="T169" s="82"/>
      <c r="U169" s="82"/>
      <c r="V169" s="82"/>
      <c r="W169" s="82"/>
    </row>
    <row r="170" spans="1:23" s="1" customFormat="1">
      <c r="A170" s="129"/>
      <c r="B170" s="129"/>
      <c r="C170" s="129"/>
      <c r="D170" s="129"/>
      <c r="E170" s="129"/>
      <c r="F170" s="129"/>
      <c r="G170" s="135"/>
      <c r="H170" s="135"/>
      <c r="I170" s="135"/>
      <c r="J170" s="135"/>
      <c r="K170" s="135"/>
      <c r="L170" s="135"/>
      <c r="M170" s="182"/>
      <c r="Q170" s="147"/>
      <c r="R170" s="82"/>
      <c r="S170" s="147"/>
      <c r="T170" s="82"/>
      <c r="U170" s="82"/>
      <c r="V170" s="82"/>
      <c r="W170" s="82"/>
    </row>
    <row r="171" spans="1:23" s="1" customFormat="1">
      <c r="A171" s="129"/>
      <c r="B171" s="129"/>
      <c r="C171" s="129"/>
      <c r="D171" s="129"/>
      <c r="E171" s="129"/>
      <c r="F171" s="129"/>
      <c r="G171" s="135"/>
      <c r="H171" s="135"/>
      <c r="I171" s="135"/>
      <c r="J171" s="135"/>
      <c r="K171" s="135"/>
      <c r="L171" s="135"/>
      <c r="M171" s="182"/>
      <c r="Q171" s="147"/>
      <c r="R171" s="82"/>
      <c r="S171" s="147"/>
      <c r="T171" s="82"/>
      <c r="U171" s="82"/>
      <c r="V171" s="82"/>
      <c r="W171" s="82"/>
    </row>
    <row r="172" spans="1:23" s="1" customFormat="1">
      <c r="A172" s="129"/>
      <c r="B172" s="129"/>
      <c r="C172" s="129"/>
      <c r="D172" s="129"/>
      <c r="E172" s="129"/>
      <c r="F172" s="129"/>
      <c r="G172" s="135"/>
      <c r="H172" s="135"/>
      <c r="I172" s="135"/>
      <c r="J172" s="135"/>
      <c r="K172" s="135"/>
      <c r="L172" s="135"/>
      <c r="M172" s="182"/>
      <c r="Q172" s="147"/>
      <c r="R172" s="82"/>
      <c r="S172" s="147"/>
      <c r="T172" s="82"/>
      <c r="U172" s="82"/>
      <c r="V172" s="82"/>
      <c r="W172" s="82"/>
    </row>
    <row r="173" spans="1:23" s="1" customFormat="1">
      <c r="A173" s="129"/>
      <c r="B173" s="129"/>
      <c r="C173" s="129"/>
      <c r="D173" s="129"/>
      <c r="E173" s="129"/>
      <c r="F173" s="129"/>
      <c r="G173" s="135"/>
      <c r="H173" s="135"/>
      <c r="I173" s="135"/>
      <c r="J173" s="135"/>
      <c r="K173" s="135"/>
      <c r="L173" s="135"/>
      <c r="M173" s="182"/>
      <c r="Q173" s="147"/>
      <c r="R173" s="82"/>
      <c r="S173" s="147"/>
      <c r="T173" s="82"/>
      <c r="U173" s="82"/>
      <c r="V173" s="82"/>
      <c r="W173" s="82"/>
    </row>
    <row r="174" spans="1:23" s="1" customFormat="1">
      <c r="A174" s="129"/>
      <c r="B174" s="129"/>
      <c r="C174" s="129"/>
      <c r="D174" s="129"/>
      <c r="E174" s="129"/>
      <c r="F174" s="129"/>
      <c r="G174" s="135"/>
      <c r="H174" s="135"/>
      <c r="I174" s="135"/>
      <c r="J174" s="135"/>
      <c r="K174" s="135"/>
      <c r="L174" s="135"/>
      <c r="M174" s="182"/>
      <c r="Q174" s="147"/>
      <c r="R174" s="82"/>
      <c r="S174" s="147"/>
      <c r="T174" s="82"/>
      <c r="U174" s="82"/>
      <c r="V174" s="82"/>
      <c r="W174" s="82"/>
    </row>
    <row r="175" spans="1:23" s="1" customFormat="1">
      <c r="A175" s="129"/>
      <c r="B175" s="129"/>
      <c r="C175" s="129"/>
      <c r="D175" s="129"/>
      <c r="E175" s="129"/>
      <c r="F175" s="129"/>
      <c r="G175" s="135"/>
      <c r="H175" s="135"/>
      <c r="I175" s="135"/>
      <c r="J175" s="135"/>
      <c r="K175" s="135"/>
      <c r="L175" s="135"/>
      <c r="M175" s="182"/>
      <c r="Q175" s="147"/>
      <c r="R175" s="82"/>
      <c r="S175" s="147"/>
      <c r="T175" s="82"/>
      <c r="U175" s="82"/>
      <c r="V175" s="82"/>
      <c r="W175" s="82"/>
    </row>
    <row r="176" spans="1:23" s="1" customFormat="1">
      <c r="A176" s="129"/>
      <c r="B176" s="129"/>
      <c r="C176" s="129"/>
      <c r="D176" s="129"/>
      <c r="E176" s="129"/>
      <c r="F176" s="129"/>
      <c r="G176" s="135"/>
      <c r="H176" s="135"/>
      <c r="I176" s="135"/>
      <c r="J176" s="135"/>
      <c r="K176" s="135"/>
      <c r="L176" s="135"/>
      <c r="M176" s="182"/>
      <c r="Q176" s="147"/>
      <c r="R176" s="82"/>
      <c r="S176" s="147"/>
      <c r="T176" s="82"/>
      <c r="U176" s="82"/>
      <c r="V176" s="82"/>
      <c r="W176" s="82"/>
    </row>
    <row r="177" spans="1:23" s="1" customFormat="1">
      <c r="A177" s="129"/>
      <c r="B177" s="129"/>
      <c r="C177" s="129"/>
      <c r="D177" s="129"/>
      <c r="E177" s="129"/>
      <c r="F177" s="129"/>
      <c r="G177" s="135"/>
      <c r="H177" s="135"/>
      <c r="I177" s="135"/>
      <c r="J177" s="135"/>
      <c r="K177" s="135"/>
      <c r="L177" s="135"/>
      <c r="M177" s="182"/>
      <c r="Q177" s="147"/>
      <c r="R177" s="82"/>
      <c r="S177" s="147"/>
      <c r="T177" s="82"/>
      <c r="U177" s="82"/>
      <c r="V177" s="82"/>
      <c r="W177" s="82"/>
    </row>
    <row r="178" spans="1:23" s="1" customFormat="1">
      <c r="A178" s="129"/>
      <c r="B178" s="129"/>
      <c r="C178" s="129"/>
      <c r="D178" s="129"/>
      <c r="E178" s="129"/>
      <c r="F178" s="129"/>
      <c r="G178" s="135"/>
      <c r="H178" s="135"/>
      <c r="I178" s="135"/>
      <c r="J178" s="135"/>
      <c r="K178" s="135"/>
      <c r="L178" s="135"/>
      <c r="M178" s="182"/>
      <c r="Q178" s="147"/>
      <c r="R178" s="82"/>
      <c r="S178" s="147"/>
      <c r="T178" s="82"/>
      <c r="U178" s="82"/>
      <c r="V178" s="82"/>
      <c r="W178" s="82"/>
    </row>
    <row r="179" spans="1:23" s="1" customFormat="1">
      <c r="A179" s="129"/>
      <c r="B179" s="129"/>
      <c r="C179" s="129"/>
      <c r="D179" s="129"/>
      <c r="E179" s="129"/>
      <c r="F179" s="129"/>
      <c r="G179" s="135"/>
      <c r="H179" s="135"/>
      <c r="I179" s="135"/>
      <c r="J179" s="135"/>
      <c r="K179" s="135"/>
      <c r="L179" s="135"/>
      <c r="M179" s="182"/>
      <c r="Q179" s="147"/>
      <c r="R179" s="82"/>
      <c r="S179" s="147"/>
      <c r="T179" s="82"/>
      <c r="U179" s="82"/>
      <c r="V179" s="82"/>
      <c r="W179" s="82"/>
    </row>
    <row r="180" spans="1:23" s="1" customFormat="1">
      <c r="A180" s="129"/>
      <c r="B180" s="129"/>
      <c r="C180" s="129"/>
      <c r="D180" s="129"/>
      <c r="E180" s="129"/>
      <c r="F180" s="129"/>
      <c r="G180" s="135"/>
      <c r="H180" s="135"/>
      <c r="I180" s="135"/>
      <c r="J180" s="135"/>
      <c r="K180" s="135"/>
      <c r="L180" s="135"/>
      <c r="M180" s="182"/>
      <c r="Q180" s="147"/>
      <c r="R180" s="82"/>
      <c r="S180" s="147"/>
      <c r="T180" s="82"/>
      <c r="U180" s="82"/>
      <c r="V180" s="82"/>
      <c r="W180" s="82"/>
    </row>
    <row r="181" spans="1:23" s="1" customFormat="1">
      <c r="A181" s="129"/>
      <c r="B181" s="129"/>
      <c r="C181" s="129"/>
      <c r="D181" s="129"/>
      <c r="E181" s="129"/>
      <c r="F181" s="129"/>
      <c r="G181" s="135"/>
      <c r="H181" s="135"/>
      <c r="I181" s="135"/>
      <c r="J181" s="135"/>
      <c r="K181" s="135"/>
      <c r="L181" s="135"/>
      <c r="M181" s="182"/>
      <c r="Q181" s="147"/>
      <c r="R181" s="82"/>
      <c r="S181" s="147"/>
      <c r="T181" s="82"/>
      <c r="U181" s="82"/>
      <c r="V181" s="82"/>
      <c r="W181" s="82"/>
    </row>
    <row r="182" spans="1:23" s="1" customFormat="1">
      <c r="A182" s="129"/>
      <c r="B182" s="129"/>
      <c r="C182" s="129"/>
      <c r="D182" s="129"/>
      <c r="E182" s="129"/>
      <c r="F182" s="129"/>
      <c r="G182" s="135"/>
      <c r="H182" s="135"/>
      <c r="I182" s="135"/>
      <c r="J182" s="135"/>
      <c r="K182" s="135"/>
      <c r="L182" s="135"/>
      <c r="M182" s="182"/>
      <c r="Q182" s="147"/>
      <c r="R182" s="82"/>
      <c r="S182" s="147"/>
      <c r="T182" s="82"/>
      <c r="U182" s="82"/>
      <c r="V182" s="82"/>
      <c r="W182" s="82"/>
    </row>
    <row r="183" spans="1:23" s="1" customFormat="1">
      <c r="A183" s="129"/>
      <c r="B183" s="129"/>
      <c r="C183" s="129"/>
      <c r="D183" s="129"/>
      <c r="E183" s="129"/>
      <c r="F183" s="129"/>
      <c r="G183" s="135"/>
      <c r="H183" s="135"/>
      <c r="I183" s="135"/>
      <c r="J183" s="135"/>
      <c r="K183" s="135"/>
      <c r="L183" s="135"/>
      <c r="M183" s="182"/>
      <c r="Q183" s="147"/>
      <c r="R183" s="82"/>
      <c r="S183" s="147"/>
      <c r="T183" s="82"/>
      <c r="U183" s="82"/>
      <c r="V183" s="82"/>
      <c r="W183" s="82"/>
    </row>
    <row r="184" spans="1:23" s="1" customFormat="1">
      <c r="A184" s="129"/>
      <c r="B184" s="129"/>
      <c r="C184" s="129"/>
      <c r="D184" s="129"/>
      <c r="E184" s="129"/>
      <c r="F184" s="129"/>
      <c r="G184" s="135"/>
      <c r="H184" s="135"/>
      <c r="I184" s="135"/>
      <c r="J184" s="135"/>
      <c r="K184" s="135"/>
      <c r="L184" s="135"/>
      <c r="M184" s="182"/>
      <c r="Q184" s="147"/>
      <c r="R184" s="82"/>
      <c r="S184" s="147"/>
      <c r="T184" s="82"/>
      <c r="U184" s="82"/>
      <c r="V184" s="82"/>
      <c r="W184" s="82"/>
    </row>
    <row r="185" spans="1:23" s="1" customFormat="1">
      <c r="A185" s="129"/>
      <c r="B185" s="129"/>
      <c r="C185" s="129"/>
      <c r="D185" s="129"/>
      <c r="E185" s="129"/>
      <c r="F185" s="129"/>
      <c r="G185" s="135"/>
      <c r="H185" s="135"/>
      <c r="I185" s="135"/>
      <c r="J185" s="135"/>
      <c r="K185" s="135"/>
      <c r="L185" s="135"/>
      <c r="M185" s="182"/>
      <c r="Q185" s="147"/>
      <c r="R185" s="82"/>
      <c r="S185" s="147"/>
      <c r="T185" s="82"/>
      <c r="U185" s="82"/>
      <c r="V185" s="82"/>
      <c r="W185" s="82"/>
    </row>
    <row r="186" spans="1:23" s="1" customFormat="1">
      <c r="A186" s="129"/>
      <c r="B186" s="129"/>
      <c r="C186" s="129"/>
      <c r="D186" s="129"/>
      <c r="E186" s="129"/>
      <c r="F186" s="129"/>
      <c r="G186" s="135"/>
      <c r="H186" s="135"/>
      <c r="I186" s="135"/>
      <c r="J186" s="135"/>
      <c r="K186" s="135"/>
      <c r="L186" s="135"/>
      <c r="M186" s="182"/>
      <c r="Q186" s="147"/>
      <c r="R186" s="82"/>
      <c r="S186" s="147"/>
      <c r="T186" s="82"/>
      <c r="U186" s="82"/>
      <c r="V186" s="82"/>
      <c r="W186" s="82"/>
    </row>
    <row r="187" spans="1:23" s="1" customFormat="1">
      <c r="A187" s="129"/>
      <c r="B187" s="129"/>
      <c r="C187" s="129"/>
      <c r="D187" s="129"/>
      <c r="E187" s="129"/>
      <c r="F187" s="129"/>
      <c r="G187" s="135"/>
      <c r="H187" s="135"/>
      <c r="I187" s="135"/>
      <c r="J187" s="135"/>
      <c r="K187" s="135"/>
      <c r="L187" s="135"/>
      <c r="M187" s="182"/>
      <c r="Q187" s="147"/>
      <c r="R187" s="82"/>
      <c r="S187" s="147"/>
      <c r="T187" s="82"/>
      <c r="U187" s="82"/>
      <c r="V187" s="82"/>
      <c r="W187" s="82"/>
    </row>
    <row r="188" spans="1:23" s="1" customFormat="1">
      <c r="A188" s="129"/>
      <c r="B188" s="129"/>
      <c r="C188" s="129"/>
      <c r="D188" s="129"/>
      <c r="E188" s="129"/>
      <c r="F188" s="129"/>
      <c r="G188" s="135"/>
      <c r="H188" s="135"/>
      <c r="I188" s="135"/>
      <c r="J188" s="135"/>
      <c r="K188" s="135"/>
      <c r="L188" s="135"/>
      <c r="M188" s="182"/>
      <c r="Q188" s="147"/>
      <c r="R188" s="82"/>
      <c r="S188" s="147"/>
      <c r="T188" s="82"/>
      <c r="U188" s="82"/>
      <c r="V188" s="82"/>
      <c r="W188" s="82"/>
    </row>
    <row r="189" spans="1:23" s="1" customFormat="1">
      <c r="A189" s="129"/>
      <c r="B189" s="129"/>
      <c r="C189" s="129"/>
      <c r="D189" s="129"/>
      <c r="E189" s="129"/>
      <c r="F189" s="129"/>
      <c r="G189" s="135"/>
      <c r="H189" s="135"/>
      <c r="I189" s="135"/>
      <c r="J189" s="135"/>
      <c r="K189" s="135"/>
      <c r="L189" s="135"/>
      <c r="M189" s="182"/>
      <c r="Q189" s="147"/>
      <c r="R189" s="82"/>
      <c r="S189" s="147"/>
      <c r="T189" s="82"/>
      <c r="U189" s="82"/>
      <c r="V189" s="82"/>
      <c r="W189" s="82"/>
    </row>
    <row r="190" spans="1:23" s="1" customFormat="1">
      <c r="A190" s="129"/>
      <c r="B190" s="129"/>
      <c r="C190" s="129"/>
      <c r="D190" s="129"/>
      <c r="E190" s="129"/>
      <c r="F190" s="129"/>
      <c r="G190" s="135"/>
      <c r="H190" s="135"/>
      <c r="I190" s="135"/>
      <c r="J190" s="135"/>
      <c r="K190" s="135"/>
      <c r="L190" s="135"/>
      <c r="M190" s="182"/>
      <c r="Q190" s="147"/>
      <c r="R190" s="82"/>
      <c r="S190" s="147"/>
      <c r="T190" s="82"/>
      <c r="U190" s="82"/>
      <c r="V190" s="82"/>
      <c r="W190" s="82"/>
    </row>
    <row r="191" spans="1:23" s="1" customFormat="1">
      <c r="A191" s="129"/>
      <c r="B191" s="129"/>
      <c r="C191" s="129"/>
      <c r="D191" s="129"/>
      <c r="E191" s="129"/>
      <c r="F191" s="129"/>
      <c r="G191" s="135"/>
      <c r="H191" s="135"/>
      <c r="I191" s="135"/>
      <c r="J191" s="135"/>
      <c r="K191" s="135"/>
      <c r="L191" s="135"/>
      <c r="M191" s="182"/>
      <c r="Q191" s="147"/>
      <c r="R191" s="82"/>
      <c r="S191" s="147"/>
      <c r="T191" s="82"/>
      <c r="U191" s="82"/>
      <c r="V191" s="82"/>
      <c r="W191" s="82"/>
    </row>
    <row r="192" spans="1:23" s="1" customFormat="1">
      <c r="A192" s="129"/>
      <c r="B192" s="129"/>
      <c r="C192" s="129"/>
      <c r="D192" s="129"/>
      <c r="E192" s="129"/>
      <c r="F192" s="129"/>
      <c r="G192" s="135"/>
      <c r="H192" s="135"/>
      <c r="I192" s="135"/>
      <c r="J192" s="135"/>
      <c r="K192" s="135"/>
      <c r="L192" s="135"/>
      <c r="M192" s="182"/>
      <c r="Q192" s="147"/>
      <c r="R192" s="82"/>
      <c r="S192" s="147"/>
      <c r="T192" s="82"/>
      <c r="U192" s="82"/>
      <c r="V192" s="82"/>
      <c r="W192" s="82"/>
    </row>
    <row r="193" spans="1:23" s="1" customFormat="1">
      <c r="A193" s="129"/>
      <c r="B193" s="129"/>
      <c r="C193" s="129"/>
      <c r="D193" s="129"/>
      <c r="E193" s="129"/>
      <c r="F193" s="129"/>
      <c r="G193" s="135"/>
      <c r="H193" s="135"/>
      <c r="I193" s="135"/>
      <c r="J193" s="135"/>
      <c r="K193" s="135"/>
      <c r="L193" s="135"/>
      <c r="M193" s="182"/>
      <c r="Q193" s="147"/>
      <c r="R193" s="82"/>
      <c r="S193" s="147"/>
      <c r="T193" s="82"/>
      <c r="U193" s="82"/>
      <c r="V193" s="82"/>
      <c r="W193" s="82"/>
    </row>
    <row r="194" spans="1:23" s="1" customFormat="1">
      <c r="A194" s="129"/>
      <c r="B194" s="129"/>
      <c r="C194" s="129"/>
      <c r="D194" s="129"/>
      <c r="E194" s="129"/>
      <c r="F194" s="129"/>
      <c r="G194" s="135"/>
      <c r="H194" s="135"/>
      <c r="I194" s="135"/>
      <c r="J194" s="135"/>
      <c r="K194" s="135"/>
      <c r="L194" s="135"/>
      <c r="M194" s="182"/>
      <c r="Q194" s="147"/>
      <c r="R194" s="82"/>
      <c r="S194" s="147"/>
      <c r="T194" s="82"/>
      <c r="U194" s="82"/>
      <c r="V194" s="82"/>
      <c r="W194" s="82"/>
    </row>
    <row r="195" spans="1:23" s="1" customFormat="1">
      <c r="A195" s="129"/>
      <c r="B195" s="129"/>
      <c r="C195" s="129"/>
      <c r="D195" s="129"/>
      <c r="E195" s="129"/>
      <c r="F195" s="129"/>
      <c r="G195" s="135"/>
      <c r="H195" s="135"/>
      <c r="I195" s="135"/>
      <c r="J195" s="135"/>
      <c r="K195" s="135"/>
      <c r="L195" s="135"/>
      <c r="M195" s="182"/>
      <c r="Q195" s="147"/>
      <c r="R195" s="82"/>
      <c r="S195" s="147"/>
      <c r="T195" s="82"/>
      <c r="U195" s="82"/>
      <c r="V195" s="82"/>
      <c r="W195" s="82"/>
    </row>
    <row r="196" spans="1:23" s="1" customFormat="1">
      <c r="A196" s="129"/>
      <c r="B196" s="129"/>
      <c r="C196" s="129"/>
      <c r="D196" s="129"/>
      <c r="E196" s="129"/>
      <c r="F196" s="129"/>
      <c r="G196" s="135"/>
      <c r="H196" s="135"/>
      <c r="I196" s="135"/>
      <c r="J196" s="135"/>
      <c r="K196" s="135"/>
      <c r="L196" s="135"/>
      <c r="M196" s="182"/>
      <c r="Q196" s="147"/>
      <c r="R196" s="82"/>
      <c r="S196" s="147"/>
      <c r="T196" s="82"/>
      <c r="U196" s="82"/>
      <c r="V196" s="82"/>
      <c r="W196" s="82"/>
    </row>
    <row r="197" spans="1:23" s="1" customFormat="1">
      <c r="A197" s="129"/>
      <c r="B197" s="129"/>
      <c r="C197" s="129"/>
      <c r="D197" s="129"/>
      <c r="E197" s="129"/>
      <c r="F197" s="129"/>
      <c r="G197" s="135"/>
      <c r="H197" s="135"/>
      <c r="I197" s="135"/>
      <c r="J197" s="135"/>
      <c r="K197" s="135"/>
      <c r="L197" s="135"/>
      <c r="M197" s="182"/>
      <c r="Q197" s="147"/>
      <c r="R197" s="82"/>
      <c r="S197" s="147"/>
      <c r="T197" s="82"/>
      <c r="U197" s="82"/>
      <c r="V197" s="82"/>
      <c r="W197" s="82"/>
    </row>
    <row r="198" spans="1:23" s="1" customFormat="1">
      <c r="A198" s="129"/>
      <c r="B198" s="129"/>
      <c r="C198" s="129"/>
      <c r="D198" s="129"/>
      <c r="E198" s="129"/>
      <c r="F198" s="129"/>
      <c r="G198" s="135"/>
      <c r="H198" s="135"/>
      <c r="I198" s="135"/>
      <c r="J198" s="135"/>
      <c r="K198" s="135"/>
      <c r="L198" s="135"/>
      <c r="M198" s="182"/>
      <c r="Q198" s="147"/>
      <c r="R198" s="82"/>
      <c r="S198" s="147"/>
      <c r="T198" s="82"/>
      <c r="U198" s="82"/>
      <c r="V198" s="82"/>
      <c r="W198" s="82"/>
    </row>
    <row r="199" spans="1:23" s="1" customFormat="1">
      <c r="A199" s="129"/>
      <c r="B199" s="129"/>
      <c r="C199" s="129"/>
      <c r="D199" s="129"/>
      <c r="E199" s="129"/>
      <c r="F199" s="129"/>
      <c r="G199" s="135"/>
      <c r="H199" s="135"/>
      <c r="I199" s="135"/>
      <c r="J199" s="135"/>
      <c r="K199" s="135"/>
      <c r="L199" s="135"/>
      <c r="M199" s="182"/>
      <c r="Q199" s="147"/>
      <c r="R199" s="82"/>
      <c r="S199" s="147"/>
      <c r="T199" s="82"/>
      <c r="U199" s="82"/>
      <c r="V199" s="82"/>
      <c r="W199" s="82"/>
    </row>
    <row r="200" spans="1:23" s="1" customFormat="1">
      <c r="A200" s="129"/>
      <c r="B200" s="129"/>
      <c r="C200" s="129"/>
      <c r="D200" s="129"/>
      <c r="E200" s="129"/>
      <c r="F200" s="129"/>
      <c r="G200" s="135"/>
      <c r="H200" s="135"/>
      <c r="I200" s="135"/>
      <c r="J200" s="135"/>
      <c r="K200" s="135"/>
      <c r="L200" s="135"/>
      <c r="M200" s="182"/>
      <c r="Q200" s="147"/>
      <c r="R200" s="82"/>
      <c r="S200" s="147"/>
      <c r="T200" s="82"/>
      <c r="U200" s="82"/>
      <c r="V200" s="82"/>
      <c r="W200" s="82"/>
    </row>
    <row r="201" spans="1:23" s="1" customFormat="1">
      <c r="A201" s="129"/>
      <c r="B201" s="129"/>
      <c r="C201" s="129"/>
      <c r="D201" s="129"/>
      <c r="E201" s="129"/>
      <c r="F201" s="129"/>
      <c r="G201" s="135"/>
      <c r="H201" s="135"/>
      <c r="I201" s="135"/>
      <c r="J201" s="135"/>
      <c r="K201" s="135"/>
      <c r="L201" s="135"/>
      <c r="M201" s="182"/>
      <c r="Q201" s="147"/>
      <c r="R201" s="82"/>
      <c r="S201" s="147"/>
      <c r="T201" s="82"/>
      <c r="U201" s="82"/>
      <c r="V201" s="82"/>
      <c r="W201" s="82"/>
    </row>
    <row r="202" spans="1:23" s="1" customFormat="1">
      <c r="A202" s="129"/>
      <c r="B202" s="129"/>
      <c r="C202" s="129"/>
      <c r="D202" s="129"/>
      <c r="E202" s="129"/>
      <c r="F202" s="129"/>
      <c r="G202" s="135"/>
      <c r="H202" s="135"/>
      <c r="I202" s="135"/>
      <c r="J202" s="135"/>
      <c r="K202" s="135"/>
      <c r="L202" s="135"/>
      <c r="M202" s="182"/>
      <c r="Q202" s="147"/>
      <c r="R202" s="82"/>
      <c r="S202" s="147"/>
      <c r="T202" s="82"/>
      <c r="U202" s="82"/>
      <c r="V202" s="82"/>
      <c r="W202" s="82"/>
    </row>
    <row r="203" spans="1:23" s="1" customFormat="1">
      <c r="A203" s="129"/>
      <c r="B203" s="129"/>
      <c r="C203" s="129"/>
      <c r="D203" s="129"/>
      <c r="E203" s="129"/>
      <c r="F203" s="129"/>
      <c r="G203" s="135"/>
      <c r="H203" s="135"/>
      <c r="I203" s="135"/>
      <c r="J203" s="135"/>
      <c r="K203" s="135"/>
      <c r="L203" s="135"/>
      <c r="M203" s="182"/>
      <c r="Q203" s="147"/>
      <c r="R203" s="82"/>
      <c r="S203" s="147"/>
      <c r="T203" s="82"/>
      <c r="U203" s="82"/>
      <c r="V203" s="82"/>
      <c r="W203" s="82"/>
    </row>
    <row r="204" spans="1:23" s="1" customFormat="1">
      <c r="A204" s="129"/>
      <c r="B204" s="129"/>
      <c r="C204" s="129"/>
      <c r="D204" s="129"/>
      <c r="E204" s="129"/>
      <c r="F204" s="129"/>
      <c r="G204" s="135"/>
      <c r="H204" s="135"/>
      <c r="I204" s="135"/>
      <c r="J204" s="135"/>
      <c r="K204" s="135"/>
      <c r="L204" s="135"/>
      <c r="M204" s="182"/>
      <c r="Q204" s="147"/>
      <c r="R204" s="82"/>
      <c r="S204" s="147"/>
      <c r="T204" s="82"/>
      <c r="U204" s="82"/>
      <c r="V204" s="82"/>
      <c r="W204" s="82"/>
    </row>
    <row r="205" spans="1:23" s="1" customFormat="1">
      <c r="A205" s="129"/>
      <c r="B205" s="129"/>
      <c r="C205" s="129"/>
      <c r="D205" s="129"/>
      <c r="E205" s="129"/>
      <c r="F205" s="129"/>
      <c r="G205" s="135"/>
      <c r="H205" s="135"/>
      <c r="I205" s="135"/>
      <c r="J205" s="135"/>
      <c r="K205" s="135"/>
      <c r="L205" s="135"/>
      <c r="M205" s="182"/>
      <c r="Q205" s="147"/>
      <c r="R205" s="82"/>
      <c r="S205" s="147"/>
      <c r="T205" s="82"/>
      <c r="U205" s="82"/>
      <c r="V205" s="82"/>
      <c r="W205" s="82"/>
    </row>
    <row r="206" spans="1:23" s="1" customFormat="1">
      <c r="A206" s="129"/>
      <c r="B206" s="129"/>
      <c r="C206" s="129"/>
      <c r="D206" s="129"/>
      <c r="E206" s="129"/>
      <c r="F206" s="129"/>
      <c r="G206" s="135"/>
      <c r="H206" s="135"/>
      <c r="I206" s="135"/>
      <c r="J206" s="135"/>
      <c r="K206" s="135"/>
      <c r="L206" s="135"/>
      <c r="M206" s="182"/>
      <c r="Q206" s="147"/>
      <c r="R206" s="82"/>
      <c r="S206" s="147"/>
      <c r="T206" s="82"/>
      <c r="U206" s="82"/>
      <c r="V206" s="82"/>
      <c r="W206" s="82"/>
    </row>
    <row r="207" spans="1:23" s="1" customFormat="1">
      <c r="A207" s="129"/>
      <c r="B207" s="129"/>
      <c r="C207" s="129"/>
      <c r="D207" s="129"/>
      <c r="E207" s="129"/>
      <c r="F207" s="129"/>
      <c r="G207" s="135"/>
      <c r="H207" s="135"/>
      <c r="I207" s="135"/>
      <c r="J207" s="135"/>
      <c r="K207" s="135"/>
      <c r="L207" s="135"/>
      <c r="M207" s="182"/>
      <c r="Q207" s="147"/>
      <c r="R207" s="82"/>
      <c r="S207" s="147"/>
      <c r="T207" s="82"/>
      <c r="U207" s="82"/>
      <c r="V207" s="82"/>
      <c r="W207" s="82"/>
    </row>
    <row r="208" spans="1:23" s="1" customFormat="1">
      <c r="A208" s="129"/>
      <c r="B208" s="129"/>
      <c r="C208" s="129"/>
      <c r="D208" s="129"/>
      <c r="E208" s="129"/>
      <c r="F208" s="129"/>
      <c r="G208" s="135"/>
      <c r="H208" s="135"/>
      <c r="I208" s="135"/>
      <c r="J208" s="135"/>
      <c r="K208" s="135"/>
      <c r="L208" s="135"/>
      <c r="M208" s="182"/>
      <c r="Q208" s="147"/>
      <c r="R208" s="82"/>
      <c r="S208" s="147"/>
      <c r="T208" s="82"/>
      <c r="U208" s="82"/>
      <c r="V208" s="82"/>
      <c r="W208" s="82"/>
    </row>
    <row r="209" spans="1:23" s="1" customFormat="1">
      <c r="A209" s="129"/>
      <c r="B209" s="129"/>
      <c r="C209" s="129"/>
      <c r="D209" s="129"/>
      <c r="E209" s="129"/>
      <c r="F209" s="129"/>
      <c r="G209" s="135"/>
      <c r="H209" s="135"/>
      <c r="I209" s="135"/>
      <c r="J209" s="135"/>
      <c r="K209" s="135"/>
      <c r="L209" s="135"/>
      <c r="M209" s="182"/>
      <c r="Q209" s="147"/>
      <c r="R209" s="82"/>
      <c r="S209" s="147"/>
      <c r="T209" s="82"/>
      <c r="U209" s="82"/>
      <c r="V209" s="82"/>
      <c r="W209" s="82"/>
    </row>
    <row r="210" spans="1:23" s="1" customFormat="1">
      <c r="A210" s="129"/>
      <c r="B210" s="129"/>
      <c r="C210" s="129"/>
      <c r="D210" s="129"/>
      <c r="E210" s="129"/>
      <c r="F210" s="129"/>
      <c r="G210" s="135"/>
      <c r="H210" s="135"/>
      <c r="I210" s="135"/>
      <c r="J210" s="135"/>
      <c r="K210" s="135"/>
      <c r="L210" s="135"/>
      <c r="M210" s="182"/>
      <c r="Q210" s="147"/>
      <c r="R210" s="82"/>
      <c r="S210" s="147"/>
      <c r="T210" s="82"/>
      <c r="U210" s="82"/>
      <c r="V210" s="82"/>
      <c r="W210" s="82"/>
    </row>
    <row r="211" spans="1:23" s="1" customFormat="1">
      <c r="A211" s="129"/>
      <c r="B211" s="129"/>
      <c r="C211" s="129"/>
      <c r="D211" s="129"/>
      <c r="E211" s="129"/>
      <c r="F211" s="129"/>
      <c r="G211" s="135"/>
      <c r="H211" s="135"/>
      <c r="I211" s="135"/>
      <c r="J211" s="135"/>
      <c r="K211" s="135"/>
      <c r="L211" s="135"/>
      <c r="M211" s="182"/>
      <c r="Q211" s="147"/>
      <c r="R211" s="82"/>
      <c r="S211" s="147"/>
      <c r="T211" s="82"/>
      <c r="U211" s="82"/>
      <c r="V211" s="82"/>
      <c r="W211" s="82"/>
    </row>
    <row r="212" spans="1:23" s="1" customFormat="1">
      <c r="A212" s="129"/>
      <c r="B212" s="129"/>
      <c r="C212" s="129"/>
      <c r="D212" s="129"/>
      <c r="E212" s="129"/>
      <c r="F212" s="129"/>
      <c r="G212" s="135"/>
      <c r="H212" s="135"/>
      <c r="I212" s="135"/>
      <c r="J212" s="135"/>
      <c r="K212" s="135"/>
      <c r="L212" s="135"/>
      <c r="M212" s="182"/>
      <c r="Q212" s="147"/>
      <c r="R212" s="82"/>
      <c r="S212" s="147"/>
      <c r="T212" s="82"/>
      <c r="U212" s="82"/>
      <c r="V212" s="82"/>
      <c r="W212" s="82"/>
    </row>
    <row r="213" spans="1:23" s="1" customFormat="1">
      <c r="A213" s="129"/>
      <c r="B213" s="129"/>
      <c r="C213" s="129"/>
      <c r="D213" s="129"/>
      <c r="E213" s="129"/>
      <c r="F213" s="129"/>
      <c r="G213" s="135"/>
      <c r="H213" s="135"/>
      <c r="I213" s="135"/>
      <c r="J213" s="135"/>
      <c r="K213" s="135"/>
      <c r="L213" s="135"/>
      <c r="M213" s="182"/>
      <c r="Q213" s="147"/>
      <c r="R213" s="82"/>
      <c r="S213" s="147"/>
      <c r="T213" s="82"/>
      <c r="U213" s="82"/>
      <c r="V213" s="82"/>
      <c r="W213" s="82"/>
    </row>
    <row r="214" spans="1:23" s="1" customFormat="1">
      <c r="A214" s="129"/>
      <c r="B214" s="129"/>
      <c r="C214" s="129"/>
      <c r="D214" s="129"/>
      <c r="E214" s="129"/>
      <c r="F214" s="129"/>
      <c r="G214" s="135"/>
      <c r="H214" s="135"/>
      <c r="I214" s="135"/>
      <c r="J214" s="135"/>
      <c r="K214" s="135"/>
      <c r="L214" s="135"/>
      <c r="M214" s="182"/>
      <c r="Q214" s="147"/>
      <c r="R214" s="82"/>
      <c r="S214" s="147"/>
      <c r="T214" s="82"/>
      <c r="U214" s="82"/>
      <c r="V214" s="82"/>
      <c r="W214" s="82"/>
    </row>
    <row r="215" spans="1:23" s="1" customFormat="1">
      <c r="A215" s="129"/>
      <c r="B215" s="129"/>
      <c r="C215" s="129"/>
      <c r="D215" s="129"/>
      <c r="E215" s="129"/>
      <c r="F215" s="129"/>
      <c r="G215" s="135"/>
      <c r="H215" s="135"/>
      <c r="I215" s="135"/>
      <c r="J215" s="135"/>
      <c r="K215" s="135"/>
      <c r="L215" s="135"/>
      <c r="M215" s="182"/>
      <c r="Q215" s="147"/>
      <c r="R215" s="82"/>
      <c r="S215" s="147"/>
      <c r="T215" s="82"/>
      <c r="U215" s="82"/>
      <c r="V215" s="82"/>
      <c r="W215" s="82"/>
    </row>
    <row r="216" spans="1:23" s="1" customFormat="1">
      <c r="A216" s="129"/>
      <c r="B216" s="129"/>
      <c r="C216" s="129"/>
      <c r="D216" s="129"/>
      <c r="E216" s="129"/>
      <c r="F216" s="129"/>
      <c r="G216" s="135"/>
      <c r="H216" s="135"/>
      <c r="I216" s="135"/>
      <c r="J216" s="135"/>
      <c r="K216" s="135"/>
      <c r="L216" s="135"/>
      <c r="M216" s="182"/>
      <c r="Q216" s="147"/>
      <c r="R216" s="82"/>
      <c r="S216" s="147"/>
      <c r="T216" s="82"/>
      <c r="U216" s="82"/>
      <c r="V216" s="82"/>
      <c r="W216" s="82"/>
    </row>
    <row r="217" spans="1:23" s="1" customFormat="1">
      <c r="A217" s="129"/>
      <c r="B217" s="129"/>
      <c r="C217" s="129"/>
      <c r="D217" s="129"/>
      <c r="E217" s="129"/>
      <c r="F217" s="129"/>
      <c r="G217" s="135"/>
      <c r="H217" s="135"/>
      <c r="I217" s="135"/>
      <c r="J217" s="135"/>
      <c r="K217" s="135"/>
      <c r="L217" s="135"/>
      <c r="M217" s="182"/>
      <c r="Q217" s="147"/>
      <c r="R217" s="82"/>
      <c r="S217" s="147"/>
      <c r="T217" s="82"/>
      <c r="U217" s="82"/>
      <c r="V217" s="82"/>
      <c r="W217" s="82"/>
    </row>
    <row r="218" spans="1:23" s="1" customFormat="1">
      <c r="A218" s="129"/>
      <c r="B218" s="129"/>
      <c r="C218" s="129"/>
      <c r="D218" s="129"/>
      <c r="E218" s="129"/>
      <c r="F218" s="129"/>
      <c r="G218" s="135"/>
      <c r="H218" s="135"/>
      <c r="I218" s="135"/>
      <c r="J218" s="135"/>
      <c r="K218" s="135"/>
      <c r="L218" s="135"/>
      <c r="M218" s="182"/>
      <c r="Q218" s="147"/>
      <c r="R218" s="82"/>
      <c r="S218" s="147"/>
      <c r="T218" s="82"/>
      <c r="U218" s="82"/>
      <c r="V218" s="82"/>
      <c r="W218" s="82"/>
    </row>
    <row r="219" spans="1:23" s="1" customFormat="1">
      <c r="A219" s="129"/>
      <c r="B219" s="129"/>
      <c r="C219" s="129"/>
      <c r="D219" s="129"/>
      <c r="E219" s="129"/>
      <c r="F219" s="129"/>
      <c r="G219" s="135"/>
      <c r="H219" s="135"/>
      <c r="I219" s="135"/>
      <c r="J219" s="135"/>
      <c r="K219" s="135"/>
      <c r="L219" s="135"/>
      <c r="M219" s="182"/>
      <c r="Q219" s="147"/>
      <c r="R219" s="82"/>
      <c r="S219" s="147"/>
      <c r="T219" s="82"/>
      <c r="U219" s="82"/>
      <c r="V219" s="82"/>
      <c r="W219" s="82"/>
    </row>
    <row r="220" spans="1:23" s="1" customFormat="1">
      <c r="A220" s="129"/>
      <c r="B220" s="129"/>
      <c r="C220" s="129"/>
      <c r="D220" s="129"/>
      <c r="E220" s="129"/>
      <c r="F220" s="129"/>
      <c r="G220" s="135"/>
      <c r="H220" s="135"/>
      <c r="I220" s="135"/>
      <c r="J220" s="135"/>
      <c r="K220" s="135"/>
      <c r="L220" s="135"/>
      <c r="M220" s="182"/>
      <c r="Q220" s="147"/>
      <c r="R220" s="82"/>
      <c r="S220" s="147"/>
      <c r="T220" s="82"/>
      <c r="U220" s="82"/>
      <c r="V220" s="82"/>
      <c r="W220" s="82"/>
    </row>
    <row r="221" spans="1:23" s="1" customFormat="1">
      <c r="A221" s="129"/>
      <c r="B221" s="129"/>
      <c r="C221" s="129"/>
      <c r="D221" s="129"/>
      <c r="E221" s="129"/>
      <c r="F221" s="129"/>
      <c r="G221" s="135"/>
      <c r="H221" s="135"/>
      <c r="I221" s="135"/>
      <c r="J221" s="135"/>
      <c r="K221" s="135"/>
      <c r="L221" s="135"/>
      <c r="M221" s="182"/>
      <c r="Q221" s="147"/>
      <c r="R221" s="82"/>
      <c r="S221" s="147"/>
      <c r="T221" s="82"/>
      <c r="U221" s="82"/>
      <c r="V221" s="82"/>
      <c r="W221" s="82"/>
    </row>
    <row r="222" spans="1:23" s="1" customFormat="1">
      <c r="A222" s="129"/>
      <c r="B222" s="129"/>
      <c r="C222" s="129"/>
      <c r="D222" s="129"/>
      <c r="E222" s="129"/>
      <c r="F222" s="129"/>
      <c r="G222" s="135"/>
      <c r="H222" s="135"/>
      <c r="I222" s="135"/>
      <c r="J222" s="135"/>
      <c r="K222" s="135"/>
      <c r="L222" s="135"/>
      <c r="M222" s="182"/>
      <c r="Q222" s="147"/>
      <c r="R222" s="82"/>
      <c r="S222" s="147"/>
      <c r="T222" s="82"/>
      <c r="U222" s="82"/>
      <c r="V222" s="82"/>
      <c r="W222" s="82"/>
    </row>
    <row r="223" spans="1:23" s="1" customFormat="1">
      <c r="A223" s="129"/>
      <c r="B223" s="129"/>
      <c r="C223" s="129"/>
      <c r="D223" s="129"/>
      <c r="E223" s="129"/>
      <c r="F223" s="129"/>
      <c r="G223" s="135"/>
      <c r="H223" s="135"/>
      <c r="I223" s="135"/>
      <c r="J223" s="135"/>
      <c r="K223" s="135"/>
      <c r="L223" s="135"/>
      <c r="M223" s="182"/>
      <c r="Q223" s="147"/>
      <c r="R223" s="82"/>
      <c r="S223" s="147"/>
      <c r="T223" s="82"/>
      <c r="U223" s="82"/>
      <c r="V223" s="82"/>
      <c r="W223" s="82"/>
    </row>
    <row r="224" spans="1:23" s="1" customFormat="1">
      <c r="A224" s="129"/>
      <c r="B224" s="129"/>
      <c r="C224" s="129"/>
      <c r="D224" s="129"/>
      <c r="E224" s="129"/>
      <c r="F224" s="129"/>
      <c r="G224" s="135"/>
      <c r="H224" s="135"/>
      <c r="I224" s="135"/>
      <c r="J224" s="135"/>
      <c r="K224" s="135"/>
      <c r="L224" s="135"/>
      <c r="M224" s="182"/>
      <c r="Q224" s="147"/>
      <c r="R224" s="82"/>
      <c r="S224" s="147"/>
      <c r="T224" s="82"/>
      <c r="U224" s="82"/>
      <c r="V224" s="82"/>
      <c r="W224" s="82"/>
    </row>
    <row r="225" spans="1:23" s="1" customFormat="1">
      <c r="A225" s="129"/>
      <c r="B225" s="129"/>
      <c r="C225" s="129"/>
      <c r="D225" s="129"/>
      <c r="E225" s="129"/>
      <c r="F225" s="129"/>
      <c r="G225" s="135"/>
      <c r="H225" s="135"/>
      <c r="I225" s="135"/>
      <c r="J225" s="135"/>
      <c r="K225" s="135"/>
      <c r="L225" s="135"/>
      <c r="M225" s="182"/>
      <c r="Q225" s="147"/>
      <c r="R225" s="82"/>
      <c r="S225" s="147"/>
      <c r="T225" s="82"/>
      <c r="U225" s="82"/>
      <c r="V225" s="82"/>
      <c r="W225" s="82"/>
    </row>
    <row r="226" spans="1:23" s="1" customFormat="1">
      <c r="A226" s="129"/>
      <c r="B226" s="129"/>
      <c r="C226" s="129"/>
      <c r="D226" s="129"/>
      <c r="E226" s="129"/>
      <c r="F226" s="129"/>
      <c r="G226" s="135"/>
      <c r="H226" s="135"/>
      <c r="I226" s="135"/>
      <c r="J226" s="135"/>
      <c r="K226" s="135"/>
      <c r="L226" s="135"/>
      <c r="M226" s="182"/>
      <c r="Q226" s="147"/>
      <c r="R226" s="82"/>
      <c r="S226" s="147"/>
      <c r="T226" s="82"/>
      <c r="U226" s="82"/>
      <c r="V226" s="82"/>
      <c r="W226" s="82"/>
    </row>
    <row r="227" spans="1:23" s="1" customFormat="1">
      <c r="A227" s="129"/>
      <c r="B227" s="129"/>
      <c r="C227" s="129"/>
      <c r="D227" s="129"/>
      <c r="E227" s="129"/>
      <c r="F227" s="129"/>
      <c r="G227" s="135"/>
      <c r="H227" s="135"/>
      <c r="I227" s="135"/>
      <c r="J227" s="135"/>
      <c r="K227" s="135"/>
      <c r="L227" s="135"/>
      <c r="M227" s="182"/>
      <c r="Q227" s="147"/>
      <c r="R227" s="82"/>
      <c r="S227" s="147"/>
      <c r="T227" s="82"/>
      <c r="U227" s="82"/>
      <c r="V227" s="82"/>
      <c r="W227" s="82"/>
    </row>
    <row r="228" spans="1:23" s="1" customFormat="1">
      <c r="A228" s="129"/>
      <c r="B228" s="129"/>
      <c r="C228" s="129"/>
      <c r="D228" s="129"/>
      <c r="E228" s="129"/>
      <c r="F228" s="129"/>
      <c r="G228" s="135"/>
      <c r="H228" s="135"/>
      <c r="I228" s="135"/>
      <c r="J228" s="135"/>
      <c r="K228" s="135"/>
      <c r="L228" s="135"/>
      <c r="M228" s="182"/>
      <c r="Q228" s="147"/>
      <c r="R228" s="82"/>
      <c r="S228" s="147"/>
      <c r="T228" s="82"/>
      <c r="U228" s="82"/>
      <c r="V228" s="82"/>
      <c r="W228" s="82"/>
    </row>
    <row r="229" spans="1:23" s="1" customFormat="1">
      <c r="A229" s="129"/>
      <c r="B229" s="129"/>
      <c r="C229" s="129"/>
      <c r="D229" s="129"/>
      <c r="E229" s="129"/>
      <c r="F229" s="129"/>
      <c r="G229" s="135"/>
      <c r="H229" s="135"/>
      <c r="I229" s="135"/>
      <c r="J229" s="135"/>
      <c r="K229" s="135"/>
      <c r="L229" s="135"/>
      <c r="M229" s="182"/>
      <c r="Q229" s="147"/>
      <c r="R229" s="82"/>
      <c r="S229" s="147"/>
      <c r="T229" s="82"/>
      <c r="U229" s="82"/>
      <c r="V229" s="82"/>
      <c r="W229" s="82"/>
    </row>
    <row r="230" spans="1:23" s="1" customFormat="1">
      <c r="A230" s="129"/>
      <c r="B230" s="129"/>
      <c r="C230" s="129"/>
      <c r="D230" s="129"/>
      <c r="E230" s="129"/>
      <c r="F230" s="129"/>
      <c r="G230" s="135"/>
      <c r="H230" s="135"/>
      <c r="I230" s="135"/>
      <c r="J230" s="135"/>
      <c r="K230" s="135"/>
      <c r="L230" s="135"/>
      <c r="M230" s="182"/>
      <c r="Q230" s="147"/>
      <c r="R230" s="82"/>
      <c r="S230" s="147"/>
      <c r="T230" s="82"/>
      <c r="U230" s="82"/>
      <c r="V230" s="82"/>
      <c r="W230" s="82"/>
    </row>
    <row r="231" spans="1:23" s="1" customFormat="1">
      <c r="A231" s="129"/>
      <c r="B231" s="129"/>
      <c r="C231" s="129"/>
      <c r="D231" s="129"/>
      <c r="E231" s="129"/>
      <c r="F231" s="129"/>
      <c r="G231" s="135"/>
      <c r="H231" s="135"/>
      <c r="I231" s="135"/>
      <c r="J231" s="135"/>
      <c r="K231" s="135"/>
      <c r="L231" s="135"/>
      <c r="M231" s="182"/>
      <c r="Q231" s="147"/>
      <c r="R231" s="82"/>
      <c r="S231" s="147"/>
      <c r="T231" s="82"/>
      <c r="U231" s="82"/>
      <c r="V231" s="82"/>
      <c r="W231" s="82"/>
    </row>
    <row r="232" spans="1:23" s="1" customFormat="1">
      <c r="A232" s="129"/>
      <c r="B232" s="129"/>
      <c r="C232" s="129"/>
      <c r="D232" s="129"/>
      <c r="E232" s="129"/>
      <c r="F232" s="129"/>
      <c r="G232" s="135"/>
      <c r="H232" s="135"/>
      <c r="I232" s="135"/>
      <c r="J232" s="135"/>
      <c r="K232" s="135"/>
      <c r="L232" s="135"/>
      <c r="M232" s="182"/>
      <c r="Q232" s="147"/>
      <c r="R232" s="82"/>
      <c r="S232" s="147"/>
      <c r="T232" s="82"/>
      <c r="U232" s="82"/>
      <c r="V232" s="82"/>
      <c r="W232" s="82"/>
    </row>
    <row r="233" spans="1:23" s="1" customFormat="1">
      <c r="A233" s="129"/>
      <c r="B233" s="129"/>
      <c r="C233" s="129"/>
      <c r="D233" s="129"/>
      <c r="E233" s="129"/>
      <c r="F233" s="129"/>
      <c r="G233" s="135"/>
      <c r="H233" s="135"/>
      <c r="I233" s="135"/>
      <c r="J233" s="135"/>
      <c r="K233" s="135"/>
      <c r="L233" s="135"/>
      <c r="M233" s="182"/>
      <c r="Q233" s="147"/>
      <c r="R233" s="82"/>
      <c r="S233" s="147"/>
      <c r="T233" s="82"/>
      <c r="U233" s="82"/>
      <c r="V233" s="82"/>
      <c r="W233" s="82"/>
    </row>
    <row r="234" spans="1:23" s="1" customFormat="1">
      <c r="A234" s="129"/>
      <c r="B234" s="129"/>
      <c r="C234" s="129"/>
      <c r="D234" s="129"/>
      <c r="E234" s="129"/>
      <c r="F234" s="129"/>
      <c r="G234" s="135"/>
      <c r="H234" s="135"/>
      <c r="I234" s="135"/>
      <c r="J234" s="135"/>
      <c r="K234" s="135"/>
      <c r="L234" s="135"/>
      <c r="M234" s="182"/>
      <c r="Q234" s="147"/>
      <c r="R234" s="82"/>
      <c r="S234" s="147"/>
      <c r="T234" s="82"/>
      <c r="U234" s="82"/>
      <c r="V234" s="82"/>
      <c r="W234" s="82"/>
    </row>
    <row r="235" spans="1:23" s="1" customFormat="1">
      <c r="A235" s="129"/>
      <c r="B235" s="129"/>
      <c r="C235" s="129"/>
      <c r="D235" s="129"/>
      <c r="E235" s="129"/>
      <c r="F235" s="129"/>
      <c r="G235" s="135"/>
      <c r="H235" s="135"/>
      <c r="I235" s="135"/>
      <c r="J235" s="135"/>
      <c r="K235" s="135"/>
      <c r="L235" s="135"/>
      <c r="M235" s="182"/>
      <c r="Q235" s="147"/>
      <c r="R235" s="82"/>
      <c r="S235" s="147"/>
      <c r="T235" s="82"/>
      <c r="U235" s="82"/>
      <c r="V235" s="82"/>
      <c r="W235" s="82"/>
    </row>
    <row r="236" spans="1:23" s="1" customFormat="1">
      <c r="A236" s="129"/>
      <c r="B236" s="129"/>
      <c r="C236" s="129"/>
      <c r="D236" s="129"/>
      <c r="E236" s="129"/>
      <c r="F236" s="129"/>
      <c r="G236" s="135"/>
      <c r="H236" s="135"/>
      <c r="I236" s="135"/>
      <c r="J236" s="135"/>
      <c r="K236" s="135"/>
      <c r="L236" s="135"/>
      <c r="M236" s="182"/>
      <c r="Q236" s="147"/>
      <c r="R236" s="82"/>
      <c r="S236" s="147"/>
      <c r="T236" s="82"/>
      <c r="U236" s="82"/>
      <c r="V236" s="82"/>
      <c r="W236" s="82"/>
    </row>
    <row r="237" spans="1:23" s="1" customFormat="1">
      <c r="A237" s="129"/>
      <c r="B237" s="129"/>
      <c r="C237" s="129"/>
      <c r="D237" s="129"/>
      <c r="E237" s="129"/>
      <c r="F237" s="129"/>
      <c r="G237" s="135"/>
      <c r="H237" s="135"/>
      <c r="I237" s="135"/>
      <c r="J237" s="135"/>
      <c r="K237" s="135"/>
      <c r="L237" s="135"/>
      <c r="M237" s="182"/>
      <c r="Q237" s="147"/>
      <c r="R237" s="82"/>
      <c r="S237" s="147"/>
      <c r="T237" s="82"/>
      <c r="U237" s="82"/>
      <c r="V237" s="82"/>
      <c r="W237" s="82"/>
    </row>
    <row r="238" spans="1:23" s="1" customFormat="1">
      <c r="A238" s="129"/>
      <c r="B238" s="129"/>
      <c r="C238" s="129"/>
      <c r="D238" s="129"/>
      <c r="E238" s="129"/>
      <c r="F238" s="129"/>
      <c r="G238" s="135"/>
      <c r="H238" s="135"/>
      <c r="I238" s="135"/>
      <c r="J238" s="135"/>
      <c r="K238" s="135"/>
      <c r="L238" s="135"/>
      <c r="M238" s="182"/>
      <c r="Q238" s="147"/>
      <c r="R238" s="82"/>
      <c r="S238" s="147"/>
      <c r="T238" s="82"/>
      <c r="U238" s="82"/>
      <c r="V238" s="82"/>
      <c r="W238" s="82"/>
    </row>
    <row r="239" spans="1:23" s="1" customFormat="1">
      <c r="A239" s="129"/>
      <c r="B239" s="129"/>
      <c r="C239" s="129"/>
      <c r="D239" s="129"/>
      <c r="E239" s="129"/>
      <c r="F239" s="129"/>
      <c r="G239" s="135"/>
      <c r="H239" s="135"/>
      <c r="I239" s="135"/>
      <c r="J239" s="135"/>
      <c r="K239" s="135"/>
      <c r="L239" s="135"/>
      <c r="M239" s="182"/>
      <c r="Q239" s="147"/>
      <c r="R239" s="82"/>
      <c r="S239" s="147"/>
      <c r="T239" s="82"/>
      <c r="U239" s="82"/>
      <c r="V239" s="82"/>
      <c r="W239" s="82"/>
    </row>
    <row r="240" spans="1:23" s="1" customFormat="1">
      <c r="A240" s="129"/>
      <c r="B240" s="129"/>
      <c r="C240" s="129"/>
      <c r="D240" s="129"/>
      <c r="E240" s="129"/>
      <c r="F240" s="129"/>
      <c r="G240" s="135"/>
      <c r="H240" s="135"/>
      <c r="I240" s="135"/>
      <c r="J240" s="135"/>
      <c r="K240" s="135"/>
      <c r="L240" s="135"/>
      <c r="M240" s="182"/>
      <c r="Q240" s="147"/>
      <c r="R240" s="82"/>
      <c r="S240" s="147"/>
      <c r="T240" s="82"/>
      <c r="U240" s="82"/>
      <c r="V240" s="82"/>
      <c r="W240" s="82"/>
    </row>
    <row r="241" spans="1:23" s="1" customFormat="1">
      <c r="A241" s="129"/>
      <c r="B241" s="129"/>
      <c r="C241" s="129"/>
      <c r="D241" s="129"/>
      <c r="E241" s="129"/>
      <c r="F241" s="129"/>
      <c r="G241" s="135"/>
      <c r="H241" s="135"/>
      <c r="I241" s="135"/>
      <c r="J241" s="135"/>
      <c r="K241" s="135"/>
      <c r="L241" s="135"/>
      <c r="M241" s="182"/>
      <c r="Q241" s="147"/>
      <c r="R241" s="82"/>
      <c r="S241" s="147"/>
      <c r="T241" s="82"/>
      <c r="U241" s="82"/>
      <c r="V241" s="82"/>
      <c r="W241" s="82"/>
    </row>
    <row r="242" spans="1:23" s="1" customFormat="1">
      <c r="A242" s="129"/>
      <c r="B242" s="129"/>
      <c r="C242" s="129"/>
      <c r="D242" s="129"/>
      <c r="E242" s="129"/>
      <c r="F242" s="129"/>
      <c r="G242" s="135"/>
      <c r="H242" s="135"/>
      <c r="I242" s="135"/>
      <c r="J242" s="135"/>
      <c r="K242" s="135"/>
      <c r="L242" s="135"/>
      <c r="M242" s="182"/>
      <c r="Q242" s="147"/>
      <c r="R242" s="82"/>
      <c r="S242" s="147"/>
      <c r="T242" s="82"/>
      <c r="U242" s="82"/>
      <c r="V242" s="82"/>
      <c r="W242" s="82"/>
    </row>
    <row r="243" spans="1:23" s="1" customFormat="1">
      <c r="A243" s="129"/>
      <c r="B243" s="129"/>
      <c r="C243" s="129"/>
      <c r="D243" s="129"/>
      <c r="E243" s="129"/>
      <c r="F243" s="129"/>
      <c r="G243" s="135"/>
      <c r="H243" s="135"/>
      <c r="I243" s="135"/>
      <c r="J243" s="135"/>
      <c r="K243" s="135"/>
      <c r="L243" s="135"/>
      <c r="M243" s="182"/>
      <c r="Q243" s="147"/>
      <c r="R243" s="82"/>
      <c r="S243" s="147"/>
      <c r="T243" s="82"/>
      <c r="U243" s="82"/>
      <c r="V243" s="82"/>
      <c r="W243" s="82"/>
    </row>
    <row r="244" spans="1:23" s="1" customFormat="1">
      <c r="A244" s="129"/>
      <c r="B244" s="129"/>
      <c r="C244" s="129"/>
      <c r="D244" s="129"/>
      <c r="E244" s="129"/>
      <c r="F244" s="129"/>
      <c r="G244" s="135"/>
      <c r="H244" s="135"/>
      <c r="I244" s="135"/>
      <c r="J244" s="135"/>
      <c r="K244" s="135"/>
      <c r="L244" s="135"/>
      <c r="M244" s="182"/>
      <c r="Q244" s="147"/>
      <c r="R244" s="82"/>
      <c r="S244" s="147"/>
      <c r="T244" s="82"/>
      <c r="U244" s="82"/>
      <c r="V244" s="82"/>
      <c r="W244" s="82"/>
    </row>
    <row r="245" spans="1:23" s="1" customFormat="1">
      <c r="A245" s="129"/>
      <c r="B245" s="129"/>
      <c r="C245" s="129"/>
      <c r="D245" s="129"/>
      <c r="E245" s="129"/>
      <c r="F245" s="129"/>
      <c r="G245" s="135"/>
      <c r="H245" s="135"/>
      <c r="I245" s="135"/>
      <c r="J245" s="135"/>
      <c r="K245" s="135"/>
      <c r="L245" s="135"/>
      <c r="M245" s="182"/>
      <c r="Q245" s="147"/>
      <c r="R245" s="82"/>
      <c r="S245" s="147"/>
      <c r="T245" s="82"/>
      <c r="U245" s="82"/>
      <c r="V245" s="82"/>
      <c r="W245" s="82"/>
    </row>
    <row r="246" spans="1:23" s="1" customFormat="1">
      <c r="A246" s="129"/>
      <c r="B246" s="129"/>
      <c r="C246" s="129"/>
      <c r="D246" s="129"/>
      <c r="E246" s="129"/>
      <c r="F246" s="129"/>
      <c r="G246" s="135"/>
      <c r="H246" s="135"/>
      <c r="I246" s="135"/>
      <c r="J246" s="135"/>
      <c r="K246" s="135"/>
      <c r="L246" s="135"/>
      <c r="M246" s="182"/>
      <c r="Q246" s="147"/>
      <c r="R246" s="82"/>
      <c r="S246" s="147"/>
      <c r="T246" s="82"/>
      <c r="U246" s="82"/>
      <c r="V246" s="82"/>
      <c r="W246" s="82"/>
    </row>
    <row r="247" spans="1:23" s="1" customFormat="1">
      <c r="A247" s="129"/>
      <c r="B247" s="129"/>
      <c r="C247" s="129"/>
      <c r="D247" s="129"/>
      <c r="E247" s="129"/>
      <c r="F247" s="129"/>
      <c r="G247" s="135"/>
      <c r="H247" s="135"/>
      <c r="I247" s="135"/>
      <c r="J247" s="135"/>
      <c r="K247" s="135"/>
      <c r="L247" s="135"/>
      <c r="M247" s="182"/>
      <c r="Q247" s="147"/>
      <c r="R247" s="82"/>
      <c r="S247" s="147"/>
      <c r="T247" s="82"/>
      <c r="U247" s="82"/>
      <c r="V247" s="82"/>
      <c r="W247" s="82"/>
    </row>
    <row r="248" spans="1:23" s="1" customFormat="1">
      <c r="A248" s="129"/>
      <c r="B248" s="129"/>
      <c r="C248" s="129"/>
      <c r="D248" s="129"/>
      <c r="E248" s="129"/>
      <c r="F248" s="129"/>
      <c r="G248" s="135"/>
      <c r="H248" s="135"/>
      <c r="I248" s="135"/>
      <c r="J248" s="135"/>
      <c r="K248" s="135"/>
      <c r="L248" s="135"/>
      <c r="M248" s="182"/>
      <c r="Q248" s="147"/>
      <c r="R248" s="82"/>
      <c r="S248" s="147"/>
      <c r="T248" s="82"/>
      <c r="U248" s="82"/>
      <c r="V248" s="82"/>
      <c r="W248" s="82"/>
    </row>
    <row r="249" spans="1:23" s="1" customFormat="1">
      <c r="A249" s="129"/>
      <c r="B249" s="129"/>
      <c r="C249" s="129"/>
      <c r="D249" s="129"/>
      <c r="E249" s="129"/>
      <c r="F249" s="129"/>
      <c r="G249" s="135"/>
      <c r="H249" s="135"/>
      <c r="I249" s="135"/>
      <c r="J249" s="135"/>
      <c r="K249" s="135"/>
      <c r="L249" s="135"/>
      <c r="M249" s="182"/>
      <c r="Q249" s="147"/>
      <c r="R249" s="82"/>
      <c r="S249" s="147"/>
      <c r="T249" s="82"/>
      <c r="U249" s="82"/>
      <c r="V249" s="82"/>
      <c r="W249" s="82"/>
    </row>
    <row r="250" spans="1:23" s="1" customFormat="1">
      <c r="A250" s="129"/>
      <c r="B250" s="129"/>
      <c r="C250" s="129"/>
      <c r="D250" s="129"/>
      <c r="E250" s="129"/>
      <c r="F250" s="129"/>
      <c r="G250" s="135"/>
      <c r="H250" s="135"/>
      <c r="I250" s="135"/>
      <c r="J250" s="135"/>
      <c r="K250" s="135"/>
      <c r="L250" s="135"/>
      <c r="M250" s="182"/>
      <c r="Q250" s="147"/>
      <c r="R250" s="82"/>
      <c r="S250" s="147"/>
      <c r="T250" s="82"/>
      <c r="U250" s="82"/>
      <c r="V250" s="82"/>
      <c r="W250" s="82"/>
    </row>
    <row r="251" spans="1:23" s="1" customFormat="1">
      <c r="A251" s="129"/>
      <c r="B251" s="129"/>
      <c r="C251" s="129"/>
      <c r="D251" s="129"/>
      <c r="E251" s="129"/>
      <c r="F251" s="129"/>
      <c r="G251" s="135"/>
      <c r="H251" s="135"/>
      <c r="I251" s="135"/>
      <c r="J251" s="135"/>
      <c r="K251" s="135"/>
      <c r="L251" s="135"/>
      <c r="M251" s="182"/>
      <c r="Q251" s="147"/>
      <c r="R251" s="82"/>
      <c r="S251" s="147"/>
      <c r="T251" s="82"/>
      <c r="U251" s="82"/>
      <c r="V251" s="82"/>
      <c r="W251" s="82"/>
    </row>
    <row r="252" spans="1:23" s="1" customFormat="1">
      <c r="A252" s="129"/>
      <c r="B252" s="129"/>
      <c r="C252" s="129"/>
      <c r="D252" s="129"/>
      <c r="E252" s="129"/>
      <c r="F252" s="129"/>
      <c r="G252" s="135"/>
      <c r="H252" s="135"/>
      <c r="I252" s="135"/>
      <c r="J252" s="135"/>
      <c r="K252" s="135"/>
      <c r="L252" s="135"/>
      <c r="M252" s="182"/>
      <c r="Q252" s="147"/>
      <c r="R252" s="82"/>
      <c r="S252" s="147"/>
      <c r="T252" s="82"/>
      <c r="U252" s="82"/>
      <c r="V252" s="82"/>
      <c r="W252" s="82"/>
    </row>
    <row r="253" spans="1:23" s="1" customFormat="1">
      <c r="A253" s="129"/>
      <c r="B253" s="129"/>
      <c r="C253" s="129"/>
      <c r="D253" s="129"/>
      <c r="E253" s="129"/>
      <c r="F253" s="129"/>
      <c r="G253" s="135"/>
      <c r="H253" s="135"/>
      <c r="I253" s="135"/>
      <c r="J253" s="135"/>
      <c r="K253" s="135"/>
      <c r="L253" s="135"/>
      <c r="M253" s="182"/>
      <c r="Q253" s="147"/>
      <c r="R253" s="82"/>
      <c r="S253" s="147"/>
      <c r="T253" s="82"/>
      <c r="U253" s="82"/>
      <c r="V253" s="82"/>
      <c r="W253" s="82"/>
    </row>
    <row r="254" spans="1:23" s="1" customFormat="1">
      <c r="A254" s="129"/>
      <c r="B254" s="129"/>
      <c r="C254" s="129"/>
      <c r="D254" s="129"/>
      <c r="E254" s="129"/>
      <c r="F254" s="129"/>
      <c r="G254" s="135"/>
      <c r="H254" s="135"/>
      <c r="I254" s="135"/>
      <c r="J254" s="135"/>
      <c r="K254" s="135"/>
      <c r="L254" s="135"/>
      <c r="M254" s="182"/>
      <c r="Q254" s="147"/>
      <c r="R254" s="82"/>
      <c r="S254" s="147"/>
      <c r="T254" s="82"/>
      <c r="U254" s="82"/>
      <c r="V254" s="82"/>
      <c r="W254" s="82"/>
    </row>
    <row r="255" spans="1:23" s="1" customFormat="1">
      <c r="A255" s="129"/>
      <c r="B255" s="129"/>
      <c r="C255" s="129"/>
      <c r="D255" s="129"/>
      <c r="E255" s="129"/>
      <c r="F255" s="129"/>
      <c r="G255" s="135"/>
      <c r="H255" s="135"/>
      <c r="I255" s="135"/>
      <c r="J255" s="135"/>
      <c r="K255" s="135"/>
      <c r="L255" s="135"/>
      <c r="M255" s="182"/>
      <c r="Q255" s="147"/>
      <c r="R255" s="82"/>
      <c r="S255" s="147"/>
      <c r="T255" s="82"/>
      <c r="U255" s="82"/>
      <c r="V255" s="82"/>
      <c r="W255" s="82"/>
    </row>
    <row r="256" spans="1:23" s="1" customFormat="1">
      <c r="A256" s="129"/>
      <c r="B256" s="129"/>
      <c r="C256" s="129"/>
      <c r="D256" s="129"/>
      <c r="E256" s="129"/>
      <c r="F256" s="129"/>
      <c r="G256" s="135"/>
      <c r="H256" s="135"/>
      <c r="I256" s="135"/>
      <c r="J256" s="135"/>
      <c r="K256" s="135"/>
      <c r="L256" s="135"/>
      <c r="M256" s="182"/>
      <c r="Q256" s="147"/>
      <c r="R256" s="82"/>
      <c r="S256" s="147"/>
      <c r="T256" s="82"/>
      <c r="U256" s="82"/>
      <c r="V256" s="82"/>
      <c r="W256" s="82"/>
    </row>
    <row r="257" spans="1:23" s="1" customFormat="1">
      <c r="A257" s="129"/>
      <c r="B257" s="129"/>
      <c r="C257" s="129"/>
      <c r="D257" s="129"/>
      <c r="E257" s="129"/>
      <c r="F257" s="129"/>
      <c r="G257" s="135"/>
      <c r="H257" s="135"/>
      <c r="I257" s="135"/>
      <c r="J257" s="135"/>
      <c r="K257" s="135"/>
      <c r="L257" s="135"/>
      <c r="M257" s="182"/>
      <c r="Q257" s="147"/>
      <c r="R257" s="82"/>
      <c r="S257" s="147"/>
      <c r="T257" s="82"/>
      <c r="U257" s="82"/>
      <c r="V257" s="82"/>
      <c r="W257" s="82"/>
    </row>
    <row r="258" spans="1:23" s="1" customFormat="1">
      <c r="A258" s="129"/>
      <c r="B258" s="129"/>
      <c r="C258" s="129"/>
      <c r="D258" s="129"/>
      <c r="E258" s="129"/>
      <c r="F258" s="129"/>
      <c r="G258" s="135"/>
      <c r="H258" s="135"/>
      <c r="I258" s="135"/>
      <c r="J258" s="135"/>
      <c r="K258" s="135"/>
      <c r="L258" s="135"/>
      <c r="M258" s="182"/>
      <c r="Q258" s="147"/>
      <c r="R258" s="82"/>
      <c r="S258" s="147"/>
      <c r="T258" s="82"/>
      <c r="U258" s="82"/>
      <c r="V258" s="82"/>
      <c r="W258" s="82"/>
    </row>
    <row r="259" spans="1:23" s="1" customFormat="1">
      <c r="A259" s="129"/>
      <c r="B259" s="129"/>
      <c r="C259" s="129"/>
      <c r="D259" s="129"/>
      <c r="E259" s="129"/>
      <c r="F259" s="129"/>
      <c r="G259" s="135"/>
      <c r="H259" s="135"/>
      <c r="I259" s="135"/>
      <c r="J259" s="135"/>
      <c r="K259" s="135"/>
      <c r="L259" s="135"/>
      <c r="M259" s="182"/>
      <c r="Q259" s="147"/>
      <c r="R259" s="82"/>
      <c r="S259" s="147"/>
      <c r="T259" s="82"/>
      <c r="U259" s="82"/>
      <c r="V259" s="82"/>
      <c r="W259" s="82"/>
    </row>
    <row r="260" spans="1:23" s="1" customFormat="1">
      <c r="A260" s="129"/>
      <c r="B260" s="129"/>
      <c r="C260" s="129"/>
      <c r="D260" s="129"/>
      <c r="E260" s="129"/>
      <c r="F260" s="129"/>
      <c r="G260" s="135"/>
      <c r="H260" s="135"/>
      <c r="I260" s="135"/>
      <c r="J260" s="135"/>
      <c r="K260" s="135"/>
      <c r="L260" s="135"/>
      <c r="M260" s="182"/>
      <c r="Q260" s="147"/>
      <c r="R260" s="82"/>
      <c r="S260" s="147"/>
      <c r="T260" s="82"/>
      <c r="U260" s="82"/>
      <c r="V260" s="82"/>
      <c r="W260" s="82"/>
    </row>
    <row r="261" spans="1:23" s="1" customFormat="1">
      <c r="A261" s="129"/>
      <c r="B261" s="129"/>
      <c r="C261" s="129"/>
      <c r="D261" s="129"/>
      <c r="E261" s="129"/>
      <c r="F261" s="129"/>
      <c r="G261" s="135"/>
      <c r="H261" s="135"/>
      <c r="I261" s="135"/>
      <c r="J261" s="135"/>
      <c r="K261" s="135"/>
      <c r="L261" s="135"/>
      <c r="M261" s="182"/>
      <c r="Q261" s="147"/>
      <c r="R261" s="82"/>
      <c r="S261" s="147"/>
      <c r="T261" s="82"/>
      <c r="U261" s="82"/>
      <c r="V261" s="82"/>
      <c r="W261" s="82"/>
    </row>
    <row r="262" spans="1:23" s="1" customFormat="1">
      <c r="A262" s="129"/>
      <c r="B262" s="129"/>
      <c r="C262" s="129"/>
      <c r="D262" s="129"/>
      <c r="E262" s="129"/>
      <c r="F262" s="129"/>
      <c r="G262" s="135"/>
      <c r="H262" s="135"/>
      <c r="I262" s="135"/>
      <c r="J262" s="135"/>
      <c r="K262" s="135"/>
      <c r="L262" s="135"/>
      <c r="M262" s="182"/>
      <c r="Q262" s="147"/>
      <c r="R262" s="82"/>
      <c r="S262" s="147"/>
      <c r="T262" s="82"/>
      <c r="U262" s="82"/>
      <c r="V262" s="82"/>
      <c r="W262" s="82"/>
    </row>
    <row r="263" spans="1:23" s="1" customFormat="1">
      <c r="A263" s="129"/>
      <c r="B263" s="129"/>
      <c r="C263" s="129"/>
      <c r="D263" s="129"/>
      <c r="E263" s="129"/>
      <c r="F263" s="129"/>
      <c r="G263" s="135"/>
      <c r="H263" s="135"/>
      <c r="I263" s="135"/>
      <c r="J263" s="135"/>
      <c r="K263" s="135"/>
      <c r="L263" s="135"/>
      <c r="M263" s="182"/>
      <c r="Q263" s="147"/>
      <c r="R263" s="82"/>
      <c r="S263" s="147"/>
      <c r="T263" s="82"/>
      <c r="U263" s="82"/>
      <c r="V263" s="82"/>
      <c r="W263" s="82"/>
    </row>
    <row r="264" spans="1:23" s="1" customFormat="1">
      <c r="A264" s="129"/>
      <c r="B264" s="129"/>
      <c r="C264" s="129"/>
      <c r="D264" s="129"/>
      <c r="E264" s="129"/>
      <c r="F264" s="129"/>
      <c r="G264" s="135"/>
      <c r="H264" s="135"/>
      <c r="I264" s="135"/>
      <c r="J264" s="135"/>
      <c r="K264" s="135"/>
      <c r="L264" s="135"/>
      <c r="M264" s="182"/>
      <c r="Q264" s="147"/>
      <c r="R264" s="82"/>
      <c r="S264" s="147"/>
      <c r="T264" s="82"/>
      <c r="U264" s="82"/>
      <c r="V264" s="82"/>
      <c r="W264" s="82"/>
    </row>
    <row r="265" spans="1:23" s="1" customFormat="1">
      <c r="A265" s="129"/>
      <c r="B265" s="129"/>
      <c r="C265" s="129"/>
      <c r="D265" s="129"/>
      <c r="E265" s="129"/>
      <c r="F265" s="129"/>
      <c r="G265" s="135"/>
      <c r="H265" s="135"/>
      <c r="I265" s="135"/>
      <c r="J265" s="135"/>
      <c r="K265" s="135"/>
      <c r="L265" s="135"/>
      <c r="M265" s="182"/>
      <c r="Q265" s="147"/>
      <c r="R265" s="82"/>
      <c r="S265" s="147"/>
      <c r="T265" s="82"/>
      <c r="U265" s="82"/>
      <c r="V265" s="82"/>
      <c r="W265" s="82"/>
    </row>
    <row r="266" spans="1:23" s="1" customFormat="1">
      <c r="A266" s="129"/>
      <c r="B266" s="129"/>
      <c r="C266" s="129"/>
      <c r="D266" s="129"/>
      <c r="E266" s="129"/>
      <c r="F266" s="129"/>
      <c r="G266" s="135"/>
      <c r="H266" s="135"/>
      <c r="I266" s="135"/>
      <c r="J266" s="135"/>
      <c r="K266" s="135"/>
      <c r="L266" s="135"/>
      <c r="M266" s="182"/>
      <c r="Q266" s="147"/>
      <c r="R266" s="82"/>
      <c r="S266" s="147"/>
      <c r="T266" s="82"/>
      <c r="U266" s="82"/>
      <c r="V266" s="82"/>
      <c r="W266" s="82"/>
    </row>
    <row r="267" spans="1:23" s="1" customFormat="1">
      <c r="A267" s="129"/>
      <c r="B267" s="129"/>
      <c r="C267" s="129"/>
      <c r="D267" s="129"/>
      <c r="E267" s="129"/>
      <c r="F267" s="129"/>
      <c r="G267" s="135"/>
      <c r="H267" s="135"/>
      <c r="I267" s="135"/>
      <c r="J267" s="135"/>
      <c r="K267" s="135"/>
      <c r="L267" s="135"/>
      <c r="M267" s="182"/>
      <c r="Q267" s="147"/>
      <c r="R267" s="82"/>
      <c r="S267" s="147"/>
      <c r="T267" s="82"/>
      <c r="U267" s="82"/>
      <c r="V267" s="82"/>
      <c r="W267" s="82"/>
    </row>
    <row r="268" spans="1:23" s="1" customFormat="1">
      <c r="A268" s="129"/>
      <c r="B268" s="129"/>
      <c r="C268" s="129"/>
      <c r="D268" s="129"/>
      <c r="E268" s="129"/>
      <c r="F268" s="129"/>
      <c r="G268" s="135"/>
      <c r="H268" s="135"/>
      <c r="I268" s="135"/>
      <c r="J268" s="135"/>
      <c r="K268" s="135"/>
      <c r="L268" s="135"/>
      <c r="M268" s="182"/>
      <c r="Q268" s="147"/>
      <c r="R268" s="82"/>
      <c r="S268" s="147"/>
      <c r="T268" s="82"/>
      <c r="U268" s="82"/>
      <c r="V268" s="82"/>
      <c r="W268" s="82"/>
    </row>
    <row r="269" spans="1:23" s="1" customFormat="1">
      <c r="A269" s="129"/>
      <c r="B269" s="129"/>
      <c r="C269" s="129"/>
      <c r="D269" s="129"/>
      <c r="E269" s="129"/>
      <c r="F269" s="129"/>
      <c r="G269" s="135"/>
      <c r="H269" s="135"/>
      <c r="I269" s="135"/>
      <c r="J269" s="135"/>
      <c r="K269" s="135"/>
      <c r="L269" s="135"/>
      <c r="M269" s="182"/>
      <c r="Q269" s="147"/>
      <c r="R269" s="82"/>
      <c r="S269" s="147"/>
      <c r="T269" s="82"/>
      <c r="U269" s="82"/>
      <c r="V269" s="82"/>
      <c r="W269" s="82"/>
    </row>
    <row r="270" spans="1:23" s="1" customFormat="1">
      <c r="A270" s="129"/>
      <c r="B270" s="129"/>
      <c r="C270" s="129"/>
      <c r="D270" s="129"/>
      <c r="E270" s="129"/>
      <c r="F270" s="129"/>
      <c r="G270" s="135"/>
      <c r="H270" s="135"/>
      <c r="I270" s="135"/>
      <c r="J270" s="135"/>
      <c r="K270" s="135"/>
      <c r="L270" s="135"/>
      <c r="M270" s="182"/>
      <c r="Q270" s="147"/>
      <c r="R270" s="82"/>
      <c r="S270" s="147"/>
      <c r="T270" s="82"/>
      <c r="U270" s="82"/>
      <c r="V270" s="82"/>
      <c r="W270" s="82"/>
    </row>
    <row r="271" spans="1:23" s="1" customFormat="1">
      <c r="A271" s="129"/>
      <c r="B271" s="129"/>
      <c r="C271" s="129"/>
      <c r="D271" s="129"/>
      <c r="E271" s="129"/>
      <c r="F271" s="129"/>
      <c r="G271" s="135"/>
      <c r="H271" s="135"/>
      <c r="I271" s="135"/>
      <c r="J271" s="135"/>
      <c r="K271" s="135"/>
      <c r="L271" s="135"/>
      <c r="M271" s="182"/>
      <c r="Q271" s="147"/>
      <c r="R271" s="82"/>
      <c r="S271" s="147"/>
      <c r="T271" s="82"/>
      <c r="U271" s="82"/>
      <c r="V271" s="82"/>
      <c r="W271" s="82"/>
    </row>
    <row r="272" spans="1:23" s="1" customFormat="1">
      <c r="A272" s="129"/>
      <c r="B272" s="129"/>
      <c r="C272" s="129"/>
      <c r="D272" s="129"/>
      <c r="E272" s="129"/>
      <c r="F272" s="129"/>
      <c r="G272" s="135"/>
      <c r="H272" s="135"/>
      <c r="I272" s="135"/>
      <c r="J272" s="135"/>
      <c r="K272" s="135"/>
      <c r="L272" s="135"/>
      <c r="M272" s="182"/>
      <c r="Q272" s="147"/>
      <c r="R272" s="82"/>
      <c r="S272" s="147"/>
      <c r="T272" s="82"/>
      <c r="U272" s="82"/>
      <c r="V272" s="82"/>
      <c r="W272" s="82"/>
    </row>
    <row r="273" spans="1:23" s="1" customFormat="1">
      <c r="A273" s="129"/>
      <c r="B273" s="129"/>
      <c r="C273" s="129"/>
      <c r="D273" s="129"/>
      <c r="E273" s="129"/>
      <c r="F273" s="129"/>
      <c r="G273" s="135"/>
      <c r="H273" s="135"/>
      <c r="I273" s="135"/>
      <c r="J273" s="135"/>
      <c r="K273" s="135"/>
      <c r="L273" s="135"/>
      <c r="M273" s="182"/>
      <c r="Q273" s="147"/>
      <c r="R273" s="82"/>
      <c r="S273" s="147"/>
      <c r="T273" s="82"/>
      <c r="U273" s="82"/>
      <c r="V273" s="82"/>
      <c r="W273" s="82"/>
    </row>
    <row r="274" spans="1:23" s="1" customFormat="1">
      <c r="A274" s="129"/>
      <c r="B274" s="129"/>
      <c r="C274" s="129"/>
      <c r="D274" s="129"/>
      <c r="E274" s="129"/>
      <c r="F274" s="129"/>
      <c r="G274" s="135"/>
      <c r="H274" s="135"/>
      <c r="I274" s="135"/>
      <c r="J274" s="135"/>
      <c r="K274" s="135"/>
      <c r="L274" s="135"/>
      <c r="M274" s="182"/>
      <c r="Q274" s="147"/>
      <c r="R274" s="82"/>
      <c r="S274" s="147"/>
      <c r="T274" s="82"/>
      <c r="U274" s="82"/>
      <c r="V274" s="82"/>
      <c r="W274" s="82"/>
    </row>
    <row r="275" spans="1:23" s="1" customFormat="1">
      <c r="A275" s="129"/>
      <c r="B275" s="129"/>
      <c r="C275" s="129"/>
      <c r="D275" s="129"/>
      <c r="E275" s="129"/>
      <c r="F275" s="129"/>
      <c r="G275" s="135"/>
      <c r="H275" s="135"/>
      <c r="I275" s="135"/>
      <c r="J275" s="135"/>
      <c r="K275" s="135"/>
      <c r="L275" s="135"/>
      <c r="M275" s="182"/>
      <c r="Q275" s="147"/>
      <c r="R275" s="82"/>
      <c r="S275" s="147"/>
      <c r="T275" s="82"/>
      <c r="U275" s="82"/>
      <c r="V275" s="82"/>
      <c r="W275" s="82"/>
    </row>
    <row r="276" spans="1:23" s="1" customFormat="1">
      <c r="A276" s="129"/>
      <c r="B276" s="129"/>
      <c r="C276" s="129"/>
      <c r="D276" s="129"/>
      <c r="E276" s="129"/>
      <c r="F276" s="129"/>
      <c r="G276" s="135"/>
      <c r="H276" s="135"/>
      <c r="I276" s="135"/>
      <c r="J276" s="135"/>
      <c r="K276" s="135"/>
      <c r="L276" s="135"/>
      <c r="M276" s="182"/>
      <c r="Q276" s="147"/>
      <c r="R276" s="82"/>
      <c r="S276" s="147"/>
      <c r="T276" s="82"/>
      <c r="U276" s="82"/>
      <c r="V276" s="82"/>
      <c r="W276" s="82"/>
    </row>
    <row r="277" spans="1:23" s="1" customFormat="1">
      <c r="A277" s="129"/>
      <c r="B277" s="129"/>
      <c r="C277" s="129"/>
      <c r="D277" s="129"/>
      <c r="E277" s="129"/>
      <c r="F277" s="129"/>
      <c r="G277" s="135"/>
      <c r="H277" s="135"/>
      <c r="I277" s="135"/>
      <c r="J277" s="135"/>
      <c r="K277" s="135"/>
      <c r="L277" s="135"/>
      <c r="M277" s="182"/>
      <c r="Q277" s="147"/>
      <c r="R277" s="82"/>
      <c r="S277" s="147"/>
      <c r="T277" s="82"/>
      <c r="U277" s="82"/>
      <c r="V277" s="82"/>
      <c r="W277" s="82"/>
    </row>
    <row r="278" spans="1:23" s="1" customFormat="1">
      <c r="A278" s="129"/>
      <c r="B278" s="129"/>
      <c r="C278" s="129"/>
      <c r="D278" s="129"/>
      <c r="E278" s="129"/>
      <c r="F278" s="129"/>
      <c r="G278" s="135"/>
      <c r="H278" s="135"/>
      <c r="I278" s="135"/>
      <c r="J278" s="135"/>
      <c r="K278" s="135"/>
      <c r="L278" s="135"/>
      <c r="M278" s="182"/>
      <c r="Q278" s="147"/>
      <c r="R278" s="82"/>
      <c r="S278" s="147"/>
      <c r="T278" s="82"/>
      <c r="U278" s="82"/>
      <c r="V278" s="82"/>
      <c r="W278" s="82"/>
    </row>
    <row r="279" spans="1:23" s="1" customFormat="1">
      <c r="A279" s="129"/>
      <c r="B279" s="129"/>
      <c r="C279" s="129"/>
      <c r="D279" s="129"/>
      <c r="E279" s="129"/>
      <c r="F279" s="129"/>
      <c r="G279" s="135"/>
      <c r="H279" s="135"/>
      <c r="I279" s="135"/>
      <c r="J279" s="135"/>
      <c r="K279" s="135"/>
      <c r="L279" s="135"/>
      <c r="M279" s="182"/>
      <c r="Q279" s="147"/>
      <c r="R279" s="82"/>
      <c r="S279" s="147"/>
      <c r="T279" s="82"/>
      <c r="U279" s="82"/>
      <c r="V279" s="82"/>
      <c r="W279" s="82"/>
    </row>
    <row r="280" spans="1:23" s="1" customFormat="1">
      <c r="A280" s="129"/>
      <c r="B280" s="129"/>
      <c r="C280" s="129"/>
      <c r="D280" s="129"/>
      <c r="E280" s="129"/>
      <c r="F280" s="129"/>
      <c r="G280" s="135"/>
      <c r="H280" s="135"/>
      <c r="I280" s="135"/>
      <c r="J280" s="135"/>
      <c r="K280" s="135"/>
      <c r="L280" s="135"/>
      <c r="M280" s="182"/>
      <c r="Q280" s="147"/>
      <c r="R280" s="82"/>
      <c r="S280" s="147"/>
      <c r="T280" s="82"/>
      <c r="U280" s="82"/>
      <c r="V280" s="82"/>
      <c r="W280" s="82"/>
    </row>
    <row r="281" spans="1:23" s="1" customFormat="1">
      <c r="A281" s="129"/>
      <c r="B281" s="129"/>
      <c r="C281" s="129"/>
      <c r="D281" s="129"/>
      <c r="E281" s="129"/>
      <c r="F281" s="129"/>
      <c r="G281" s="135"/>
      <c r="H281" s="135"/>
      <c r="I281" s="135"/>
      <c r="J281" s="135"/>
      <c r="K281" s="135"/>
      <c r="L281" s="135"/>
      <c r="M281" s="182"/>
      <c r="Q281" s="147"/>
      <c r="R281" s="82"/>
      <c r="S281" s="147"/>
      <c r="T281" s="82"/>
      <c r="U281" s="82"/>
      <c r="V281" s="82"/>
      <c r="W281" s="82"/>
    </row>
    <row r="282" spans="1:23" s="1" customFormat="1">
      <c r="A282" s="129"/>
      <c r="B282" s="129"/>
      <c r="C282" s="129"/>
      <c r="D282" s="129"/>
      <c r="E282" s="129"/>
      <c r="F282" s="129"/>
      <c r="G282" s="135"/>
      <c r="H282" s="135"/>
      <c r="I282" s="135"/>
      <c r="J282" s="135"/>
      <c r="K282" s="135"/>
      <c r="L282" s="135"/>
      <c r="M282" s="182"/>
      <c r="Q282" s="147"/>
      <c r="R282" s="82"/>
      <c r="S282" s="147"/>
      <c r="T282" s="82"/>
      <c r="U282" s="82"/>
      <c r="V282" s="82"/>
      <c r="W282" s="82"/>
    </row>
    <row r="283" spans="1:23" s="1" customFormat="1">
      <c r="A283" s="129"/>
      <c r="B283" s="129"/>
      <c r="C283" s="129"/>
      <c r="D283" s="129"/>
      <c r="E283" s="129"/>
      <c r="F283" s="129"/>
      <c r="G283" s="135"/>
      <c r="H283" s="135"/>
      <c r="I283" s="135"/>
      <c r="J283" s="135"/>
      <c r="K283" s="135"/>
      <c r="L283" s="135"/>
      <c r="M283" s="182"/>
      <c r="Q283" s="147"/>
      <c r="R283" s="82"/>
      <c r="S283" s="147"/>
      <c r="T283" s="82"/>
      <c r="U283" s="82"/>
      <c r="V283" s="82"/>
      <c r="W283" s="82"/>
    </row>
    <row r="284" spans="1:23" s="1" customFormat="1">
      <c r="A284" s="129"/>
      <c r="B284" s="129"/>
      <c r="C284" s="129"/>
      <c r="D284" s="129"/>
      <c r="E284" s="129"/>
      <c r="F284" s="129"/>
      <c r="G284" s="135"/>
      <c r="H284" s="135"/>
      <c r="I284" s="135"/>
      <c r="J284" s="135"/>
      <c r="K284" s="135"/>
      <c r="L284" s="135"/>
      <c r="M284" s="182"/>
      <c r="Q284" s="147"/>
      <c r="R284" s="82"/>
      <c r="S284" s="147"/>
      <c r="T284" s="82"/>
      <c r="U284" s="82"/>
      <c r="V284" s="82"/>
      <c r="W284" s="82"/>
    </row>
    <row r="285" spans="1:23" s="1" customFormat="1">
      <c r="A285" s="129"/>
      <c r="B285" s="129"/>
      <c r="C285" s="129"/>
      <c r="D285" s="129"/>
      <c r="E285" s="129"/>
      <c r="F285" s="129"/>
      <c r="G285" s="135"/>
      <c r="H285" s="135"/>
      <c r="I285" s="135"/>
      <c r="J285" s="135"/>
      <c r="K285" s="135"/>
      <c r="L285" s="135"/>
      <c r="M285" s="182"/>
      <c r="Q285" s="147"/>
      <c r="R285" s="82"/>
      <c r="S285" s="147"/>
      <c r="T285" s="82"/>
      <c r="U285" s="82"/>
      <c r="V285" s="82"/>
      <c r="W285" s="82"/>
    </row>
    <row r="286" spans="1:23" s="1" customFormat="1">
      <c r="A286" s="129"/>
      <c r="B286" s="129"/>
      <c r="C286" s="129"/>
      <c r="D286" s="129"/>
      <c r="E286" s="129"/>
      <c r="F286" s="129"/>
      <c r="G286" s="135"/>
      <c r="H286" s="135"/>
      <c r="I286" s="135"/>
      <c r="J286" s="135"/>
      <c r="K286" s="135"/>
      <c r="L286" s="135"/>
      <c r="M286" s="182"/>
      <c r="Q286" s="147"/>
      <c r="R286" s="82"/>
      <c r="S286" s="147"/>
      <c r="T286" s="82"/>
      <c r="U286" s="82"/>
      <c r="V286" s="82"/>
      <c r="W286" s="82"/>
    </row>
    <row r="287" spans="1:23" s="1" customFormat="1">
      <c r="A287" s="129"/>
      <c r="B287" s="129"/>
      <c r="C287" s="129"/>
      <c r="D287" s="129"/>
      <c r="E287" s="129"/>
      <c r="F287" s="129"/>
      <c r="G287" s="135"/>
      <c r="H287" s="135"/>
      <c r="I287" s="135"/>
      <c r="J287" s="135"/>
      <c r="K287" s="135"/>
      <c r="L287" s="135"/>
      <c r="M287" s="182"/>
      <c r="Q287" s="147"/>
      <c r="R287" s="82"/>
      <c r="S287" s="147"/>
      <c r="T287" s="82"/>
      <c r="U287" s="82"/>
      <c r="V287" s="82"/>
      <c r="W287" s="82"/>
    </row>
    <row r="288" spans="1:23" s="1" customFormat="1">
      <c r="A288" s="129"/>
      <c r="B288" s="129"/>
      <c r="C288" s="129"/>
      <c r="D288" s="129"/>
      <c r="E288" s="129"/>
      <c r="F288" s="129"/>
      <c r="G288" s="135"/>
      <c r="H288" s="135"/>
      <c r="I288" s="135"/>
      <c r="J288" s="135"/>
      <c r="K288" s="135"/>
      <c r="L288" s="135"/>
      <c r="M288" s="182"/>
      <c r="Q288" s="147"/>
      <c r="R288" s="82"/>
      <c r="S288" s="147"/>
      <c r="T288" s="82"/>
      <c r="U288" s="82"/>
      <c r="V288" s="82"/>
      <c r="W288" s="82"/>
    </row>
    <row r="289" spans="1:23" s="1" customFormat="1">
      <c r="A289" s="129"/>
      <c r="B289" s="129"/>
      <c r="C289" s="129"/>
      <c r="D289" s="129"/>
      <c r="E289" s="129"/>
      <c r="F289" s="129"/>
      <c r="G289" s="135"/>
      <c r="H289" s="135"/>
      <c r="I289" s="135"/>
      <c r="J289" s="135"/>
      <c r="K289" s="135"/>
      <c r="L289" s="135"/>
      <c r="M289" s="182"/>
      <c r="Q289" s="147"/>
      <c r="R289" s="82"/>
      <c r="S289" s="147"/>
      <c r="T289" s="82"/>
      <c r="U289" s="82"/>
      <c r="V289" s="82"/>
      <c r="W289" s="82"/>
    </row>
    <row r="290" spans="1:23" s="1" customFormat="1">
      <c r="A290" s="129"/>
      <c r="B290" s="129"/>
      <c r="C290" s="129"/>
      <c r="D290" s="129"/>
      <c r="E290" s="129"/>
      <c r="F290" s="129"/>
      <c r="G290" s="135"/>
      <c r="H290" s="135"/>
      <c r="I290" s="135"/>
      <c r="J290" s="135"/>
      <c r="K290" s="135"/>
      <c r="L290" s="135"/>
      <c r="M290" s="182"/>
      <c r="Q290" s="147"/>
      <c r="R290" s="82"/>
      <c r="S290" s="147"/>
      <c r="T290" s="82"/>
      <c r="U290" s="82"/>
      <c r="V290" s="82"/>
      <c r="W290" s="82"/>
    </row>
    <row r="291" spans="1:23" s="1" customFormat="1">
      <c r="A291" s="129"/>
      <c r="B291" s="129"/>
      <c r="C291" s="129"/>
      <c r="D291" s="129"/>
      <c r="E291" s="129"/>
      <c r="F291" s="129"/>
      <c r="G291" s="135"/>
      <c r="H291" s="135"/>
      <c r="I291" s="135"/>
      <c r="J291" s="135"/>
      <c r="K291" s="135"/>
      <c r="L291" s="135"/>
      <c r="M291" s="182"/>
      <c r="Q291" s="147"/>
      <c r="R291" s="82"/>
      <c r="S291" s="147"/>
      <c r="T291" s="82"/>
      <c r="U291" s="82"/>
      <c r="V291" s="82"/>
      <c r="W291" s="82"/>
    </row>
    <row r="292" spans="1:23" s="1" customFormat="1">
      <c r="A292" s="129"/>
      <c r="B292" s="129"/>
      <c r="C292" s="129"/>
      <c r="D292" s="129"/>
      <c r="E292" s="129"/>
      <c r="F292" s="129"/>
      <c r="G292" s="135"/>
      <c r="H292" s="135"/>
      <c r="I292" s="135"/>
      <c r="J292" s="135"/>
      <c r="K292" s="135"/>
      <c r="L292" s="135"/>
      <c r="M292" s="182"/>
      <c r="Q292" s="147"/>
      <c r="R292" s="82"/>
      <c r="S292" s="147"/>
      <c r="T292" s="82"/>
      <c r="U292" s="82"/>
      <c r="V292" s="82"/>
      <c r="W292" s="82"/>
    </row>
    <row r="293" spans="1:23" s="1" customFormat="1">
      <c r="A293" s="129"/>
      <c r="B293" s="129"/>
      <c r="C293" s="129"/>
      <c r="D293" s="129"/>
      <c r="E293" s="129"/>
      <c r="F293" s="129"/>
      <c r="G293" s="135"/>
      <c r="H293" s="135"/>
      <c r="I293" s="135"/>
      <c r="J293" s="135"/>
      <c r="K293" s="135"/>
      <c r="L293" s="135"/>
      <c r="M293" s="182"/>
      <c r="Q293" s="147"/>
      <c r="R293" s="82"/>
      <c r="S293" s="147"/>
      <c r="T293" s="82"/>
      <c r="U293" s="82"/>
      <c r="V293" s="82"/>
      <c r="W293" s="82"/>
    </row>
    <row r="294" spans="1:23" s="1" customFormat="1">
      <c r="A294" s="129"/>
      <c r="B294" s="129"/>
      <c r="C294" s="129"/>
      <c r="D294" s="129"/>
      <c r="E294" s="129"/>
      <c r="F294" s="129"/>
      <c r="G294" s="135"/>
      <c r="H294" s="135"/>
      <c r="I294" s="135"/>
      <c r="J294" s="135"/>
      <c r="K294" s="135"/>
      <c r="L294" s="135"/>
      <c r="M294" s="182"/>
      <c r="Q294" s="147"/>
      <c r="R294" s="82"/>
      <c r="S294" s="147"/>
      <c r="T294" s="82"/>
      <c r="U294" s="82"/>
      <c r="V294" s="82"/>
      <c r="W294" s="82"/>
    </row>
    <row r="295" spans="1:23" s="1" customFormat="1">
      <c r="A295" s="129"/>
      <c r="B295" s="129"/>
      <c r="C295" s="129"/>
      <c r="D295" s="129"/>
      <c r="E295" s="129"/>
      <c r="F295" s="129"/>
      <c r="G295" s="135"/>
      <c r="H295" s="135"/>
      <c r="I295" s="135"/>
      <c r="J295" s="135"/>
      <c r="K295" s="135"/>
      <c r="L295" s="135"/>
      <c r="M295" s="182"/>
      <c r="Q295" s="147"/>
      <c r="R295" s="82"/>
      <c r="S295" s="147"/>
      <c r="T295" s="82"/>
      <c r="U295" s="82"/>
      <c r="V295" s="82"/>
      <c r="W295" s="82"/>
    </row>
    <row r="296" spans="1:23" s="1" customFormat="1">
      <c r="A296" s="129"/>
      <c r="B296" s="129"/>
      <c r="C296" s="129"/>
      <c r="D296" s="129"/>
      <c r="E296" s="129"/>
      <c r="F296" s="129"/>
      <c r="G296" s="135"/>
      <c r="H296" s="135"/>
      <c r="I296" s="135"/>
      <c r="J296" s="135"/>
      <c r="K296" s="135"/>
      <c r="L296" s="135"/>
      <c r="M296" s="182"/>
      <c r="Q296" s="147"/>
      <c r="R296" s="82"/>
      <c r="S296" s="147"/>
      <c r="T296" s="82"/>
      <c r="U296" s="82"/>
      <c r="V296" s="82"/>
      <c r="W296" s="82"/>
    </row>
    <row r="297" spans="1:23" s="1" customFormat="1">
      <c r="A297" s="129"/>
      <c r="B297" s="129"/>
      <c r="C297" s="129"/>
      <c r="D297" s="129"/>
      <c r="E297" s="129"/>
      <c r="F297" s="129"/>
      <c r="G297" s="135"/>
      <c r="H297" s="135"/>
      <c r="I297" s="135"/>
      <c r="J297" s="135"/>
      <c r="K297" s="135"/>
      <c r="L297" s="135"/>
      <c r="M297" s="182"/>
      <c r="Q297" s="147"/>
      <c r="R297" s="82"/>
      <c r="S297" s="147"/>
      <c r="T297" s="82"/>
      <c r="U297" s="82"/>
      <c r="V297" s="82"/>
      <c r="W297" s="82"/>
    </row>
    <row r="298" spans="1:23" s="1" customFormat="1">
      <c r="A298" s="129"/>
      <c r="B298" s="129"/>
      <c r="C298" s="129"/>
      <c r="D298" s="129"/>
      <c r="E298" s="129"/>
      <c r="F298" s="129"/>
      <c r="G298" s="135"/>
      <c r="H298" s="135"/>
      <c r="I298" s="135"/>
      <c r="J298" s="135"/>
      <c r="K298" s="135"/>
      <c r="L298" s="135"/>
      <c r="M298" s="182"/>
      <c r="Q298" s="147"/>
      <c r="R298" s="82"/>
      <c r="S298" s="147"/>
      <c r="T298" s="82"/>
      <c r="U298" s="82"/>
      <c r="V298" s="82"/>
      <c r="W298" s="82"/>
    </row>
    <row r="299" spans="1:23" s="1" customFormat="1">
      <c r="A299" s="129"/>
      <c r="B299" s="129"/>
      <c r="C299" s="129"/>
      <c r="D299" s="129"/>
      <c r="E299" s="129"/>
      <c r="F299" s="129"/>
      <c r="G299" s="135"/>
      <c r="H299" s="135"/>
      <c r="I299" s="135"/>
      <c r="J299" s="135"/>
      <c r="K299" s="135"/>
      <c r="L299" s="135"/>
      <c r="M299" s="182"/>
      <c r="Q299" s="147"/>
      <c r="R299" s="82"/>
      <c r="S299" s="147"/>
      <c r="T299" s="82"/>
      <c r="U299" s="82"/>
      <c r="V299" s="82"/>
      <c r="W299" s="82"/>
    </row>
    <row r="300" spans="1:23" s="1" customFormat="1">
      <c r="A300" s="129"/>
      <c r="B300" s="129"/>
      <c r="C300" s="129"/>
      <c r="D300" s="129"/>
      <c r="E300" s="129"/>
      <c r="F300" s="129"/>
      <c r="G300" s="135"/>
      <c r="H300" s="135"/>
      <c r="I300" s="135"/>
      <c r="J300" s="135"/>
      <c r="K300" s="135"/>
      <c r="L300" s="135"/>
      <c r="M300" s="182"/>
      <c r="Q300" s="147"/>
      <c r="R300" s="82"/>
      <c r="S300" s="147"/>
      <c r="T300" s="82"/>
      <c r="U300" s="82"/>
      <c r="V300" s="82"/>
      <c r="W300" s="82"/>
    </row>
    <row r="301" spans="1:23" s="1" customFormat="1">
      <c r="A301" s="129"/>
      <c r="B301" s="129"/>
      <c r="C301" s="129"/>
      <c r="D301" s="129"/>
      <c r="E301" s="129"/>
      <c r="F301" s="129"/>
      <c r="G301" s="135"/>
      <c r="H301" s="135"/>
      <c r="I301" s="135"/>
      <c r="J301" s="135"/>
      <c r="K301" s="135"/>
      <c r="L301" s="135"/>
      <c r="M301" s="182"/>
      <c r="Q301" s="147"/>
      <c r="R301" s="82"/>
      <c r="S301" s="147"/>
      <c r="T301" s="82"/>
      <c r="U301" s="82"/>
      <c r="V301" s="82"/>
      <c r="W301" s="82"/>
    </row>
    <row r="302" spans="1:23" s="1" customFormat="1">
      <c r="A302" s="129"/>
      <c r="B302" s="129"/>
      <c r="C302" s="129"/>
      <c r="D302" s="129"/>
      <c r="E302" s="129"/>
      <c r="F302" s="129"/>
      <c r="G302" s="135"/>
      <c r="H302" s="135"/>
      <c r="I302" s="135"/>
      <c r="J302" s="135"/>
      <c r="K302" s="135"/>
      <c r="L302" s="135"/>
      <c r="M302" s="182"/>
      <c r="Q302" s="147"/>
      <c r="R302" s="82"/>
      <c r="S302" s="147"/>
      <c r="T302" s="82"/>
      <c r="U302" s="82"/>
      <c r="V302" s="82"/>
      <c r="W302" s="82"/>
    </row>
    <row r="303" spans="1:23" s="1" customFormat="1">
      <c r="A303" s="129"/>
      <c r="B303" s="129"/>
      <c r="C303" s="129"/>
      <c r="D303" s="129"/>
      <c r="E303" s="129"/>
      <c r="F303" s="129"/>
      <c r="G303" s="135"/>
      <c r="H303" s="135"/>
      <c r="I303" s="135"/>
      <c r="J303" s="135"/>
      <c r="K303" s="135"/>
      <c r="L303" s="135"/>
      <c r="M303" s="182"/>
      <c r="Q303" s="147"/>
      <c r="R303" s="82"/>
      <c r="S303" s="147"/>
      <c r="T303" s="82"/>
      <c r="U303" s="82"/>
      <c r="V303" s="82"/>
      <c r="W303" s="82"/>
    </row>
    <row r="304" spans="1:23" s="1" customFormat="1">
      <c r="A304" s="129"/>
      <c r="B304" s="129"/>
      <c r="C304" s="129"/>
      <c r="D304" s="129"/>
      <c r="E304" s="129"/>
      <c r="F304" s="129"/>
      <c r="G304" s="135"/>
      <c r="H304" s="135"/>
      <c r="I304" s="135"/>
      <c r="J304" s="135"/>
      <c r="K304" s="135"/>
      <c r="L304" s="135"/>
      <c r="M304" s="182"/>
      <c r="Q304" s="147"/>
      <c r="R304" s="82"/>
      <c r="S304" s="147"/>
      <c r="T304" s="82"/>
      <c r="U304" s="82"/>
      <c r="V304" s="82"/>
      <c r="W304" s="82"/>
    </row>
    <row r="305" spans="1:23" s="1" customFormat="1">
      <c r="A305" s="129"/>
      <c r="B305" s="129"/>
      <c r="C305" s="129"/>
      <c r="D305" s="129"/>
      <c r="E305" s="129"/>
      <c r="F305" s="129"/>
      <c r="G305" s="135"/>
      <c r="H305" s="135"/>
      <c r="I305" s="135"/>
      <c r="J305" s="135"/>
      <c r="K305" s="135"/>
      <c r="L305" s="135"/>
      <c r="M305" s="182"/>
      <c r="Q305" s="147"/>
      <c r="R305" s="82"/>
      <c r="S305" s="147"/>
      <c r="T305" s="82"/>
      <c r="U305" s="82"/>
      <c r="V305" s="82"/>
      <c r="W305" s="82"/>
    </row>
    <row r="306" spans="1:23" s="1" customFormat="1">
      <c r="A306" s="129"/>
      <c r="B306" s="129"/>
      <c r="C306" s="129"/>
      <c r="D306" s="129"/>
      <c r="E306" s="129"/>
      <c r="F306" s="129"/>
      <c r="G306" s="135"/>
      <c r="H306" s="135"/>
      <c r="I306" s="135"/>
      <c r="J306" s="135"/>
      <c r="K306" s="135"/>
      <c r="L306" s="135"/>
      <c r="M306" s="182"/>
      <c r="Q306" s="147"/>
      <c r="R306" s="82"/>
      <c r="S306" s="147"/>
      <c r="T306" s="82"/>
      <c r="U306" s="82"/>
      <c r="V306" s="82"/>
      <c r="W306" s="82"/>
    </row>
    <row r="307" spans="1:23" s="1" customFormat="1">
      <c r="A307" s="129"/>
      <c r="B307" s="129"/>
      <c r="C307" s="129"/>
      <c r="D307" s="129"/>
      <c r="E307" s="129"/>
      <c r="F307" s="129"/>
      <c r="G307" s="135"/>
      <c r="H307" s="135"/>
      <c r="I307" s="135"/>
      <c r="J307" s="135"/>
      <c r="K307" s="135"/>
      <c r="L307" s="135"/>
      <c r="M307" s="182"/>
      <c r="Q307" s="147"/>
      <c r="R307" s="82"/>
      <c r="S307" s="147"/>
      <c r="T307" s="82"/>
      <c r="U307" s="82"/>
      <c r="V307" s="82"/>
      <c r="W307" s="82"/>
    </row>
  </sheetData>
  <mergeCells count="21">
    <mergeCell ref="G57:J57"/>
    <mergeCell ref="K57:M57"/>
    <mergeCell ref="A1:M1"/>
    <mergeCell ref="A2:M2"/>
    <mergeCell ref="A3:M3"/>
    <mergeCell ref="G4:M4"/>
    <mergeCell ref="G6:J6"/>
    <mergeCell ref="K6:M6"/>
    <mergeCell ref="A11:D11"/>
    <mergeCell ref="A52:M52"/>
    <mergeCell ref="A53:M53"/>
    <mergeCell ref="A54:M54"/>
    <mergeCell ref="G55:M55"/>
    <mergeCell ref="A114:D114"/>
    <mergeCell ref="A62:D62"/>
    <mergeCell ref="A104:M104"/>
    <mergeCell ref="A105:M105"/>
    <mergeCell ref="A106:M106"/>
    <mergeCell ref="G107:M107"/>
    <mergeCell ref="G109:J109"/>
    <mergeCell ref="K109:M109"/>
  </mergeCells>
  <pageMargins left="0.8" right="0.5" top="1" bottom="0.5" header="0.511811023622047" footer="0.511811023622047"/>
  <pageSetup paperSize="9" scale="69" firstPageNumber="3" fitToHeight="0" orientation="portrait" useFirstPageNumber="1" r:id="rId1"/>
  <headerFooter alignWithMargins="0"/>
  <rowBreaks count="2" manualBreakCount="2">
    <brk id="51" max="12" man="1"/>
    <brk id="103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B69-F161-45C9-B484-B1A4D19DEA3A}">
  <sheetPr codeName="Sheet6"/>
  <dimension ref="A1:M55"/>
  <sheetViews>
    <sheetView view="pageBreakPreview" topLeftCell="A35" zoomScaleNormal="81" zoomScaleSheetLayoutView="100" workbookViewId="0">
      <selection activeCell="E39" sqref="E39"/>
    </sheetView>
  </sheetViews>
  <sheetFormatPr defaultColWidth="11" defaultRowHeight="21"/>
  <cols>
    <col min="1" max="1" width="2.21875" style="196" customWidth="1"/>
    <col min="2" max="2" width="58.5546875" style="196" customWidth="1"/>
    <col min="3" max="3" width="9" style="196" customWidth="1"/>
    <col min="4" max="4" width="3.5546875" style="196" customWidth="1"/>
    <col min="5" max="5" width="13.21875" style="197" customWidth="1"/>
    <col min="6" max="6" width="0.77734375" style="197" customWidth="1"/>
    <col min="7" max="7" width="13.44140625" style="197" customWidth="1"/>
    <col min="8" max="8" width="0.77734375" style="197" customWidth="1"/>
    <col min="9" max="9" width="13.21875" style="197" customWidth="1"/>
    <col min="10" max="10" width="0.77734375" style="197" customWidth="1"/>
    <col min="11" max="11" width="14.21875" style="197" customWidth="1"/>
    <col min="12" max="13" width="11" style="188"/>
    <col min="14" max="256" width="11" style="189"/>
    <col min="257" max="257" width="2.21875" style="189" customWidth="1"/>
    <col min="258" max="258" width="66.77734375" style="189" customWidth="1"/>
    <col min="259" max="259" width="9" style="189" customWidth="1"/>
    <col min="260" max="260" width="6.44140625" style="189" customWidth="1"/>
    <col min="261" max="261" width="13.21875" style="189" customWidth="1"/>
    <col min="262" max="262" width="0.77734375" style="189" customWidth="1"/>
    <col min="263" max="263" width="13.44140625" style="189" bestFit="1" customWidth="1"/>
    <col min="264" max="264" width="0.77734375" style="189" customWidth="1"/>
    <col min="265" max="265" width="13.21875" style="189" customWidth="1"/>
    <col min="266" max="266" width="0.77734375" style="189" customWidth="1"/>
    <col min="267" max="267" width="14.21875" style="189" customWidth="1"/>
    <col min="268" max="512" width="11" style="189"/>
    <col min="513" max="513" width="2.21875" style="189" customWidth="1"/>
    <col min="514" max="514" width="66.77734375" style="189" customWidth="1"/>
    <col min="515" max="515" width="9" style="189" customWidth="1"/>
    <col min="516" max="516" width="6.44140625" style="189" customWidth="1"/>
    <col min="517" max="517" width="13.21875" style="189" customWidth="1"/>
    <col min="518" max="518" width="0.77734375" style="189" customWidth="1"/>
    <col min="519" max="519" width="13.44140625" style="189" bestFit="1" customWidth="1"/>
    <col min="520" max="520" width="0.77734375" style="189" customWidth="1"/>
    <col min="521" max="521" width="13.21875" style="189" customWidth="1"/>
    <col min="522" max="522" width="0.77734375" style="189" customWidth="1"/>
    <col min="523" max="523" width="14.21875" style="189" customWidth="1"/>
    <col min="524" max="768" width="11" style="189"/>
    <col min="769" max="769" width="2.21875" style="189" customWidth="1"/>
    <col min="770" max="770" width="66.77734375" style="189" customWidth="1"/>
    <col min="771" max="771" width="9" style="189" customWidth="1"/>
    <col min="772" max="772" width="6.44140625" style="189" customWidth="1"/>
    <col min="773" max="773" width="13.21875" style="189" customWidth="1"/>
    <col min="774" max="774" width="0.77734375" style="189" customWidth="1"/>
    <col min="775" max="775" width="13.44140625" style="189" bestFit="1" customWidth="1"/>
    <col min="776" max="776" width="0.77734375" style="189" customWidth="1"/>
    <col min="777" max="777" width="13.21875" style="189" customWidth="1"/>
    <col min="778" max="778" width="0.77734375" style="189" customWidth="1"/>
    <col min="779" max="779" width="14.21875" style="189" customWidth="1"/>
    <col min="780" max="1024" width="11" style="189"/>
    <col min="1025" max="1025" width="2.21875" style="189" customWidth="1"/>
    <col min="1026" max="1026" width="66.77734375" style="189" customWidth="1"/>
    <col min="1027" max="1027" width="9" style="189" customWidth="1"/>
    <col min="1028" max="1028" width="6.44140625" style="189" customWidth="1"/>
    <col min="1029" max="1029" width="13.21875" style="189" customWidth="1"/>
    <col min="1030" max="1030" width="0.77734375" style="189" customWidth="1"/>
    <col min="1031" max="1031" width="13.44140625" style="189" bestFit="1" customWidth="1"/>
    <col min="1032" max="1032" width="0.77734375" style="189" customWidth="1"/>
    <col min="1033" max="1033" width="13.21875" style="189" customWidth="1"/>
    <col min="1034" max="1034" width="0.77734375" style="189" customWidth="1"/>
    <col min="1035" max="1035" width="14.21875" style="189" customWidth="1"/>
    <col min="1036" max="1280" width="11" style="189"/>
    <col min="1281" max="1281" width="2.21875" style="189" customWidth="1"/>
    <col min="1282" max="1282" width="66.77734375" style="189" customWidth="1"/>
    <col min="1283" max="1283" width="9" style="189" customWidth="1"/>
    <col min="1284" max="1284" width="6.44140625" style="189" customWidth="1"/>
    <col min="1285" max="1285" width="13.21875" style="189" customWidth="1"/>
    <col min="1286" max="1286" width="0.77734375" style="189" customWidth="1"/>
    <col min="1287" max="1287" width="13.44140625" style="189" bestFit="1" customWidth="1"/>
    <col min="1288" max="1288" width="0.77734375" style="189" customWidth="1"/>
    <col min="1289" max="1289" width="13.21875" style="189" customWidth="1"/>
    <col min="1290" max="1290" width="0.77734375" style="189" customWidth="1"/>
    <col min="1291" max="1291" width="14.21875" style="189" customWidth="1"/>
    <col min="1292" max="1536" width="11" style="189"/>
    <col min="1537" max="1537" width="2.21875" style="189" customWidth="1"/>
    <col min="1538" max="1538" width="66.77734375" style="189" customWidth="1"/>
    <col min="1539" max="1539" width="9" style="189" customWidth="1"/>
    <col min="1540" max="1540" width="6.44140625" style="189" customWidth="1"/>
    <col min="1541" max="1541" width="13.21875" style="189" customWidth="1"/>
    <col min="1542" max="1542" width="0.77734375" style="189" customWidth="1"/>
    <col min="1543" max="1543" width="13.44140625" style="189" bestFit="1" customWidth="1"/>
    <col min="1544" max="1544" width="0.77734375" style="189" customWidth="1"/>
    <col min="1545" max="1545" width="13.21875" style="189" customWidth="1"/>
    <col min="1546" max="1546" width="0.77734375" style="189" customWidth="1"/>
    <col min="1547" max="1547" width="14.21875" style="189" customWidth="1"/>
    <col min="1548" max="1792" width="11" style="189"/>
    <col min="1793" max="1793" width="2.21875" style="189" customWidth="1"/>
    <col min="1794" max="1794" width="66.77734375" style="189" customWidth="1"/>
    <col min="1795" max="1795" width="9" style="189" customWidth="1"/>
    <col min="1796" max="1796" width="6.44140625" style="189" customWidth="1"/>
    <col min="1797" max="1797" width="13.21875" style="189" customWidth="1"/>
    <col min="1798" max="1798" width="0.77734375" style="189" customWidth="1"/>
    <col min="1799" max="1799" width="13.44140625" style="189" bestFit="1" customWidth="1"/>
    <col min="1800" max="1800" width="0.77734375" style="189" customWidth="1"/>
    <col min="1801" max="1801" width="13.21875" style="189" customWidth="1"/>
    <col min="1802" max="1802" width="0.77734375" style="189" customWidth="1"/>
    <col min="1803" max="1803" width="14.21875" style="189" customWidth="1"/>
    <col min="1804" max="2048" width="11" style="189"/>
    <col min="2049" max="2049" width="2.21875" style="189" customWidth="1"/>
    <col min="2050" max="2050" width="66.77734375" style="189" customWidth="1"/>
    <col min="2051" max="2051" width="9" style="189" customWidth="1"/>
    <col min="2052" max="2052" width="6.44140625" style="189" customWidth="1"/>
    <col min="2053" max="2053" width="13.21875" style="189" customWidth="1"/>
    <col min="2054" max="2054" width="0.77734375" style="189" customWidth="1"/>
    <col min="2055" max="2055" width="13.44140625" style="189" bestFit="1" customWidth="1"/>
    <col min="2056" max="2056" width="0.77734375" style="189" customWidth="1"/>
    <col min="2057" max="2057" width="13.21875" style="189" customWidth="1"/>
    <col min="2058" max="2058" width="0.77734375" style="189" customWidth="1"/>
    <col min="2059" max="2059" width="14.21875" style="189" customWidth="1"/>
    <col min="2060" max="2304" width="11" style="189"/>
    <col min="2305" max="2305" width="2.21875" style="189" customWidth="1"/>
    <col min="2306" max="2306" width="66.77734375" style="189" customWidth="1"/>
    <col min="2307" max="2307" width="9" style="189" customWidth="1"/>
    <col min="2308" max="2308" width="6.44140625" style="189" customWidth="1"/>
    <col min="2309" max="2309" width="13.21875" style="189" customWidth="1"/>
    <col min="2310" max="2310" width="0.77734375" style="189" customWidth="1"/>
    <col min="2311" max="2311" width="13.44140625" style="189" bestFit="1" customWidth="1"/>
    <col min="2312" max="2312" width="0.77734375" style="189" customWidth="1"/>
    <col min="2313" max="2313" width="13.21875" style="189" customWidth="1"/>
    <col min="2314" max="2314" width="0.77734375" style="189" customWidth="1"/>
    <col min="2315" max="2315" width="14.21875" style="189" customWidth="1"/>
    <col min="2316" max="2560" width="11" style="189"/>
    <col min="2561" max="2561" width="2.21875" style="189" customWidth="1"/>
    <col min="2562" max="2562" width="66.77734375" style="189" customWidth="1"/>
    <col min="2563" max="2563" width="9" style="189" customWidth="1"/>
    <col min="2564" max="2564" width="6.44140625" style="189" customWidth="1"/>
    <col min="2565" max="2565" width="13.21875" style="189" customWidth="1"/>
    <col min="2566" max="2566" width="0.77734375" style="189" customWidth="1"/>
    <col min="2567" max="2567" width="13.44140625" style="189" bestFit="1" customWidth="1"/>
    <col min="2568" max="2568" width="0.77734375" style="189" customWidth="1"/>
    <col min="2569" max="2569" width="13.21875" style="189" customWidth="1"/>
    <col min="2570" max="2570" width="0.77734375" style="189" customWidth="1"/>
    <col min="2571" max="2571" width="14.21875" style="189" customWidth="1"/>
    <col min="2572" max="2816" width="11" style="189"/>
    <col min="2817" max="2817" width="2.21875" style="189" customWidth="1"/>
    <col min="2818" max="2818" width="66.77734375" style="189" customWidth="1"/>
    <col min="2819" max="2819" width="9" style="189" customWidth="1"/>
    <col min="2820" max="2820" width="6.44140625" style="189" customWidth="1"/>
    <col min="2821" max="2821" width="13.21875" style="189" customWidth="1"/>
    <col min="2822" max="2822" width="0.77734375" style="189" customWidth="1"/>
    <col min="2823" max="2823" width="13.44140625" style="189" bestFit="1" customWidth="1"/>
    <col min="2824" max="2824" width="0.77734375" style="189" customWidth="1"/>
    <col min="2825" max="2825" width="13.21875" style="189" customWidth="1"/>
    <col min="2826" max="2826" width="0.77734375" style="189" customWidth="1"/>
    <col min="2827" max="2827" width="14.21875" style="189" customWidth="1"/>
    <col min="2828" max="3072" width="11" style="189"/>
    <col min="3073" max="3073" width="2.21875" style="189" customWidth="1"/>
    <col min="3074" max="3074" width="66.77734375" style="189" customWidth="1"/>
    <col min="3075" max="3075" width="9" style="189" customWidth="1"/>
    <col min="3076" max="3076" width="6.44140625" style="189" customWidth="1"/>
    <col min="3077" max="3077" width="13.21875" style="189" customWidth="1"/>
    <col min="3078" max="3078" width="0.77734375" style="189" customWidth="1"/>
    <col min="3079" max="3079" width="13.44140625" style="189" bestFit="1" customWidth="1"/>
    <col min="3080" max="3080" width="0.77734375" style="189" customWidth="1"/>
    <col min="3081" max="3081" width="13.21875" style="189" customWidth="1"/>
    <col min="3082" max="3082" width="0.77734375" style="189" customWidth="1"/>
    <col min="3083" max="3083" width="14.21875" style="189" customWidth="1"/>
    <col min="3084" max="3328" width="11" style="189"/>
    <col min="3329" max="3329" width="2.21875" style="189" customWidth="1"/>
    <col min="3330" max="3330" width="66.77734375" style="189" customWidth="1"/>
    <col min="3331" max="3331" width="9" style="189" customWidth="1"/>
    <col min="3332" max="3332" width="6.44140625" style="189" customWidth="1"/>
    <col min="3333" max="3333" width="13.21875" style="189" customWidth="1"/>
    <col min="3334" max="3334" width="0.77734375" style="189" customWidth="1"/>
    <col min="3335" max="3335" width="13.44140625" style="189" bestFit="1" customWidth="1"/>
    <col min="3336" max="3336" width="0.77734375" style="189" customWidth="1"/>
    <col min="3337" max="3337" width="13.21875" style="189" customWidth="1"/>
    <col min="3338" max="3338" width="0.77734375" style="189" customWidth="1"/>
    <col min="3339" max="3339" width="14.21875" style="189" customWidth="1"/>
    <col min="3340" max="3584" width="11" style="189"/>
    <col min="3585" max="3585" width="2.21875" style="189" customWidth="1"/>
    <col min="3586" max="3586" width="66.77734375" style="189" customWidth="1"/>
    <col min="3587" max="3587" width="9" style="189" customWidth="1"/>
    <col min="3588" max="3588" width="6.44140625" style="189" customWidth="1"/>
    <col min="3589" max="3589" width="13.21875" style="189" customWidth="1"/>
    <col min="3590" max="3590" width="0.77734375" style="189" customWidth="1"/>
    <col min="3591" max="3591" width="13.44140625" style="189" bestFit="1" customWidth="1"/>
    <col min="3592" max="3592" width="0.77734375" style="189" customWidth="1"/>
    <col min="3593" max="3593" width="13.21875" style="189" customWidth="1"/>
    <col min="3594" max="3594" width="0.77734375" style="189" customWidth="1"/>
    <col min="3595" max="3595" width="14.21875" style="189" customWidth="1"/>
    <col min="3596" max="3840" width="11" style="189"/>
    <col min="3841" max="3841" width="2.21875" style="189" customWidth="1"/>
    <col min="3842" max="3842" width="66.77734375" style="189" customWidth="1"/>
    <col min="3843" max="3843" width="9" style="189" customWidth="1"/>
    <col min="3844" max="3844" width="6.44140625" style="189" customWidth="1"/>
    <col min="3845" max="3845" width="13.21875" style="189" customWidth="1"/>
    <col min="3846" max="3846" width="0.77734375" style="189" customWidth="1"/>
    <col min="3847" max="3847" width="13.44140625" style="189" bestFit="1" customWidth="1"/>
    <col min="3848" max="3848" width="0.77734375" style="189" customWidth="1"/>
    <col min="3849" max="3849" width="13.21875" style="189" customWidth="1"/>
    <col min="3850" max="3850" width="0.77734375" style="189" customWidth="1"/>
    <col min="3851" max="3851" width="14.21875" style="189" customWidth="1"/>
    <col min="3852" max="4096" width="11" style="189"/>
    <col min="4097" max="4097" width="2.21875" style="189" customWidth="1"/>
    <col min="4098" max="4098" width="66.77734375" style="189" customWidth="1"/>
    <col min="4099" max="4099" width="9" style="189" customWidth="1"/>
    <col min="4100" max="4100" width="6.44140625" style="189" customWidth="1"/>
    <col min="4101" max="4101" width="13.21875" style="189" customWidth="1"/>
    <col min="4102" max="4102" width="0.77734375" style="189" customWidth="1"/>
    <col min="4103" max="4103" width="13.44140625" style="189" bestFit="1" customWidth="1"/>
    <col min="4104" max="4104" width="0.77734375" style="189" customWidth="1"/>
    <col min="4105" max="4105" width="13.21875" style="189" customWidth="1"/>
    <col min="4106" max="4106" width="0.77734375" style="189" customWidth="1"/>
    <col min="4107" max="4107" width="14.21875" style="189" customWidth="1"/>
    <col min="4108" max="4352" width="11" style="189"/>
    <col min="4353" max="4353" width="2.21875" style="189" customWidth="1"/>
    <col min="4354" max="4354" width="66.77734375" style="189" customWidth="1"/>
    <col min="4355" max="4355" width="9" style="189" customWidth="1"/>
    <col min="4356" max="4356" width="6.44140625" style="189" customWidth="1"/>
    <col min="4357" max="4357" width="13.21875" style="189" customWidth="1"/>
    <col min="4358" max="4358" width="0.77734375" style="189" customWidth="1"/>
    <col min="4359" max="4359" width="13.44140625" style="189" bestFit="1" customWidth="1"/>
    <col min="4360" max="4360" width="0.77734375" style="189" customWidth="1"/>
    <col min="4361" max="4361" width="13.21875" style="189" customWidth="1"/>
    <col min="4362" max="4362" width="0.77734375" style="189" customWidth="1"/>
    <col min="4363" max="4363" width="14.21875" style="189" customWidth="1"/>
    <col min="4364" max="4608" width="11" style="189"/>
    <col min="4609" max="4609" width="2.21875" style="189" customWidth="1"/>
    <col min="4610" max="4610" width="66.77734375" style="189" customWidth="1"/>
    <col min="4611" max="4611" width="9" style="189" customWidth="1"/>
    <col min="4612" max="4612" width="6.44140625" style="189" customWidth="1"/>
    <col min="4613" max="4613" width="13.21875" style="189" customWidth="1"/>
    <col min="4614" max="4614" width="0.77734375" style="189" customWidth="1"/>
    <col min="4615" max="4615" width="13.44140625" style="189" bestFit="1" customWidth="1"/>
    <col min="4616" max="4616" width="0.77734375" style="189" customWidth="1"/>
    <col min="4617" max="4617" width="13.21875" style="189" customWidth="1"/>
    <col min="4618" max="4618" width="0.77734375" style="189" customWidth="1"/>
    <col min="4619" max="4619" width="14.21875" style="189" customWidth="1"/>
    <col min="4620" max="4864" width="11" style="189"/>
    <col min="4865" max="4865" width="2.21875" style="189" customWidth="1"/>
    <col min="4866" max="4866" width="66.77734375" style="189" customWidth="1"/>
    <col min="4867" max="4867" width="9" style="189" customWidth="1"/>
    <col min="4868" max="4868" width="6.44140625" style="189" customWidth="1"/>
    <col min="4869" max="4869" width="13.21875" style="189" customWidth="1"/>
    <col min="4870" max="4870" width="0.77734375" style="189" customWidth="1"/>
    <col min="4871" max="4871" width="13.44140625" style="189" bestFit="1" customWidth="1"/>
    <col min="4872" max="4872" width="0.77734375" style="189" customWidth="1"/>
    <col min="4873" max="4873" width="13.21875" style="189" customWidth="1"/>
    <col min="4874" max="4874" width="0.77734375" style="189" customWidth="1"/>
    <col min="4875" max="4875" width="14.21875" style="189" customWidth="1"/>
    <col min="4876" max="5120" width="11" style="189"/>
    <col min="5121" max="5121" width="2.21875" style="189" customWidth="1"/>
    <col min="5122" max="5122" width="66.77734375" style="189" customWidth="1"/>
    <col min="5123" max="5123" width="9" style="189" customWidth="1"/>
    <col min="5124" max="5124" width="6.44140625" style="189" customWidth="1"/>
    <col min="5125" max="5125" width="13.21875" style="189" customWidth="1"/>
    <col min="5126" max="5126" width="0.77734375" style="189" customWidth="1"/>
    <col min="5127" max="5127" width="13.44140625" style="189" bestFit="1" customWidth="1"/>
    <col min="5128" max="5128" width="0.77734375" style="189" customWidth="1"/>
    <col min="5129" max="5129" width="13.21875" style="189" customWidth="1"/>
    <col min="5130" max="5130" width="0.77734375" style="189" customWidth="1"/>
    <col min="5131" max="5131" width="14.21875" style="189" customWidth="1"/>
    <col min="5132" max="5376" width="11" style="189"/>
    <col min="5377" max="5377" width="2.21875" style="189" customWidth="1"/>
    <col min="5378" max="5378" width="66.77734375" style="189" customWidth="1"/>
    <col min="5379" max="5379" width="9" style="189" customWidth="1"/>
    <col min="5380" max="5380" width="6.44140625" style="189" customWidth="1"/>
    <col min="5381" max="5381" width="13.21875" style="189" customWidth="1"/>
    <col min="5382" max="5382" width="0.77734375" style="189" customWidth="1"/>
    <col min="5383" max="5383" width="13.44140625" style="189" bestFit="1" customWidth="1"/>
    <col min="5384" max="5384" width="0.77734375" style="189" customWidth="1"/>
    <col min="5385" max="5385" width="13.21875" style="189" customWidth="1"/>
    <col min="5386" max="5386" width="0.77734375" style="189" customWidth="1"/>
    <col min="5387" max="5387" width="14.21875" style="189" customWidth="1"/>
    <col min="5388" max="5632" width="11" style="189"/>
    <col min="5633" max="5633" width="2.21875" style="189" customWidth="1"/>
    <col min="5634" max="5634" width="66.77734375" style="189" customWidth="1"/>
    <col min="5635" max="5635" width="9" style="189" customWidth="1"/>
    <col min="5636" max="5636" width="6.44140625" style="189" customWidth="1"/>
    <col min="5637" max="5637" width="13.21875" style="189" customWidth="1"/>
    <col min="5638" max="5638" width="0.77734375" style="189" customWidth="1"/>
    <col min="5639" max="5639" width="13.44140625" style="189" bestFit="1" customWidth="1"/>
    <col min="5640" max="5640" width="0.77734375" style="189" customWidth="1"/>
    <col min="5641" max="5641" width="13.21875" style="189" customWidth="1"/>
    <col min="5642" max="5642" width="0.77734375" style="189" customWidth="1"/>
    <col min="5643" max="5643" width="14.21875" style="189" customWidth="1"/>
    <col min="5644" max="5888" width="11" style="189"/>
    <col min="5889" max="5889" width="2.21875" style="189" customWidth="1"/>
    <col min="5890" max="5890" width="66.77734375" style="189" customWidth="1"/>
    <col min="5891" max="5891" width="9" style="189" customWidth="1"/>
    <col min="5892" max="5892" width="6.44140625" style="189" customWidth="1"/>
    <col min="5893" max="5893" width="13.21875" style="189" customWidth="1"/>
    <col min="5894" max="5894" width="0.77734375" style="189" customWidth="1"/>
    <col min="5895" max="5895" width="13.44140625" style="189" bestFit="1" customWidth="1"/>
    <col min="5896" max="5896" width="0.77734375" style="189" customWidth="1"/>
    <col min="5897" max="5897" width="13.21875" style="189" customWidth="1"/>
    <col min="5898" max="5898" width="0.77734375" style="189" customWidth="1"/>
    <col min="5899" max="5899" width="14.21875" style="189" customWidth="1"/>
    <col min="5900" max="6144" width="11" style="189"/>
    <col min="6145" max="6145" width="2.21875" style="189" customWidth="1"/>
    <col min="6146" max="6146" width="66.77734375" style="189" customWidth="1"/>
    <col min="6147" max="6147" width="9" style="189" customWidth="1"/>
    <col min="6148" max="6148" width="6.44140625" style="189" customWidth="1"/>
    <col min="6149" max="6149" width="13.21875" style="189" customWidth="1"/>
    <col min="6150" max="6150" width="0.77734375" style="189" customWidth="1"/>
    <col min="6151" max="6151" width="13.44140625" style="189" bestFit="1" customWidth="1"/>
    <col min="6152" max="6152" width="0.77734375" style="189" customWidth="1"/>
    <col min="6153" max="6153" width="13.21875" style="189" customWidth="1"/>
    <col min="6154" max="6154" width="0.77734375" style="189" customWidth="1"/>
    <col min="6155" max="6155" width="14.21875" style="189" customWidth="1"/>
    <col min="6156" max="6400" width="11" style="189"/>
    <col min="6401" max="6401" width="2.21875" style="189" customWidth="1"/>
    <col min="6402" max="6402" width="66.77734375" style="189" customWidth="1"/>
    <col min="6403" max="6403" width="9" style="189" customWidth="1"/>
    <col min="6404" max="6404" width="6.44140625" style="189" customWidth="1"/>
    <col min="6405" max="6405" width="13.21875" style="189" customWidth="1"/>
    <col min="6406" max="6406" width="0.77734375" style="189" customWidth="1"/>
    <col min="6407" max="6407" width="13.44140625" style="189" bestFit="1" customWidth="1"/>
    <col min="6408" max="6408" width="0.77734375" style="189" customWidth="1"/>
    <col min="6409" max="6409" width="13.21875" style="189" customWidth="1"/>
    <col min="6410" max="6410" width="0.77734375" style="189" customWidth="1"/>
    <col min="6411" max="6411" width="14.21875" style="189" customWidth="1"/>
    <col min="6412" max="6656" width="11" style="189"/>
    <col min="6657" max="6657" width="2.21875" style="189" customWidth="1"/>
    <col min="6658" max="6658" width="66.77734375" style="189" customWidth="1"/>
    <col min="6659" max="6659" width="9" style="189" customWidth="1"/>
    <col min="6660" max="6660" width="6.44140625" style="189" customWidth="1"/>
    <col min="6661" max="6661" width="13.21875" style="189" customWidth="1"/>
    <col min="6662" max="6662" width="0.77734375" style="189" customWidth="1"/>
    <col min="6663" max="6663" width="13.44140625" style="189" bestFit="1" customWidth="1"/>
    <col min="6664" max="6664" width="0.77734375" style="189" customWidth="1"/>
    <col min="6665" max="6665" width="13.21875" style="189" customWidth="1"/>
    <col min="6666" max="6666" width="0.77734375" style="189" customWidth="1"/>
    <col min="6667" max="6667" width="14.21875" style="189" customWidth="1"/>
    <col min="6668" max="6912" width="11" style="189"/>
    <col min="6913" max="6913" width="2.21875" style="189" customWidth="1"/>
    <col min="6914" max="6914" width="66.77734375" style="189" customWidth="1"/>
    <col min="6915" max="6915" width="9" style="189" customWidth="1"/>
    <col min="6916" max="6916" width="6.44140625" style="189" customWidth="1"/>
    <col min="6917" max="6917" width="13.21875" style="189" customWidth="1"/>
    <col min="6918" max="6918" width="0.77734375" style="189" customWidth="1"/>
    <col min="6919" max="6919" width="13.44140625" style="189" bestFit="1" customWidth="1"/>
    <col min="6920" max="6920" width="0.77734375" style="189" customWidth="1"/>
    <col min="6921" max="6921" width="13.21875" style="189" customWidth="1"/>
    <col min="6922" max="6922" width="0.77734375" style="189" customWidth="1"/>
    <col min="6923" max="6923" width="14.21875" style="189" customWidth="1"/>
    <col min="6924" max="7168" width="11" style="189"/>
    <col min="7169" max="7169" width="2.21875" style="189" customWidth="1"/>
    <col min="7170" max="7170" width="66.77734375" style="189" customWidth="1"/>
    <col min="7171" max="7171" width="9" style="189" customWidth="1"/>
    <col min="7172" max="7172" width="6.44140625" style="189" customWidth="1"/>
    <col min="7173" max="7173" width="13.21875" style="189" customWidth="1"/>
    <col min="7174" max="7174" width="0.77734375" style="189" customWidth="1"/>
    <col min="7175" max="7175" width="13.44140625" style="189" bestFit="1" customWidth="1"/>
    <col min="7176" max="7176" width="0.77734375" style="189" customWidth="1"/>
    <col min="7177" max="7177" width="13.21875" style="189" customWidth="1"/>
    <col min="7178" max="7178" width="0.77734375" style="189" customWidth="1"/>
    <col min="7179" max="7179" width="14.21875" style="189" customWidth="1"/>
    <col min="7180" max="7424" width="11" style="189"/>
    <col min="7425" max="7425" width="2.21875" style="189" customWidth="1"/>
    <col min="7426" max="7426" width="66.77734375" style="189" customWidth="1"/>
    <col min="7427" max="7427" width="9" style="189" customWidth="1"/>
    <col min="7428" max="7428" width="6.44140625" style="189" customWidth="1"/>
    <col min="7429" max="7429" width="13.21875" style="189" customWidth="1"/>
    <col min="7430" max="7430" width="0.77734375" style="189" customWidth="1"/>
    <col min="7431" max="7431" width="13.44140625" style="189" bestFit="1" customWidth="1"/>
    <col min="7432" max="7432" width="0.77734375" style="189" customWidth="1"/>
    <col min="7433" max="7433" width="13.21875" style="189" customWidth="1"/>
    <col min="7434" max="7434" width="0.77734375" style="189" customWidth="1"/>
    <col min="7435" max="7435" width="14.21875" style="189" customWidth="1"/>
    <col min="7436" max="7680" width="11" style="189"/>
    <col min="7681" max="7681" width="2.21875" style="189" customWidth="1"/>
    <col min="7682" max="7682" width="66.77734375" style="189" customWidth="1"/>
    <col min="7683" max="7683" width="9" style="189" customWidth="1"/>
    <col min="7684" max="7684" width="6.44140625" style="189" customWidth="1"/>
    <col min="7685" max="7685" width="13.21875" style="189" customWidth="1"/>
    <col min="7686" max="7686" width="0.77734375" style="189" customWidth="1"/>
    <col min="7687" max="7687" width="13.44140625" style="189" bestFit="1" customWidth="1"/>
    <col min="7688" max="7688" width="0.77734375" style="189" customWidth="1"/>
    <col min="7689" max="7689" width="13.21875" style="189" customWidth="1"/>
    <col min="7690" max="7690" width="0.77734375" style="189" customWidth="1"/>
    <col min="7691" max="7691" width="14.21875" style="189" customWidth="1"/>
    <col min="7692" max="7936" width="11" style="189"/>
    <col min="7937" max="7937" width="2.21875" style="189" customWidth="1"/>
    <col min="7938" max="7938" width="66.77734375" style="189" customWidth="1"/>
    <col min="7939" max="7939" width="9" style="189" customWidth="1"/>
    <col min="7940" max="7940" width="6.44140625" style="189" customWidth="1"/>
    <col min="7941" max="7941" width="13.21875" style="189" customWidth="1"/>
    <col min="7942" max="7942" width="0.77734375" style="189" customWidth="1"/>
    <col min="7943" max="7943" width="13.44140625" style="189" bestFit="1" customWidth="1"/>
    <col min="7944" max="7944" width="0.77734375" style="189" customWidth="1"/>
    <col min="7945" max="7945" width="13.21875" style="189" customWidth="1"/>
    <col min="7946" max="7946" width="0.77734375" style="189" customWidth="1"/>
    <col min="7947" max="7947" width="14.21875" style="189" customWidth="1"/>
    <col min="7948" max="8192" width="11" style="189"/>
    <col min="8193" max="8193" width="2.21875" style="189" customWidth="1"/>
    <col min="8194" max="8194" width="66.77734375" style="189" customWidth="1"/>
    <col min="8195" max="8195" width="9" style="189" customWidth="1"/>
    <col min="8196" max="8196" width="6.44140625" style="189" customWidth="1"/>
    <col min="8197" max="8197" width="13.21875" style="189" customWidth="1"/>
    <col min="8198" max="8198" width="0.77734375" style="189" customWidth="1"/>
    <col min="8199" max="8199" width="13.44140625" style="189" bestFit="1" customWidth="1"/>
    <col min="8200" max="8200" width="0.77734375" style="189" customWidth="1"/>
    <col min="8201" max="8201" width="13.21875" style="189" customWidth="1"/>
    <col min="8202" max="8202" width="0.77734375" style="189" customWidth="1"/>
    <col min="8203" max="8203" width="14.21875" style="189" customWidth="1"/>
    <col min="8204" max="8448" width="11" style="189"/>
    <col min="8449" max="8449" width="2.21875" style="189" customWidth="1"/>
    <col min="8450" max="8450" width="66.77734375" style="189" customWidth="1"/>
    <col min="8451" max="8451" width="9" style="189" customWidth="1"/>
    <col min="8452" max="8452" width="6.44140625" style="189" customWidth="1"/>
    <col min="8453" max="8453" width="13.21875" style="189" customWidth="1"/>
    <col min="8454" max="8454" width="0.77734375" style="189" customWidth="1"/>
    <col min="8455" max="8455" width="13.44140625" style="189" bestFit="1" customWidth="1"/>
    <col min="8456" max="8456" width="0.77734375" style="189" customWidth="1"/>
    <col min="8457" max="8457" width="13.21875" style="189" customWidth="1"/>
    <col min="8458" max="8458" width="0.77734375" style="189" customWidth="1"/>
    <col min="8459" max="8459" width="14.21875" style="189" customWidth="1"/>
    <col min="8460" max="8704" width="11" style="189"/>
    <col min="8705" max="8705" width="2.21875" style="189" customWidth="1"/>
    <col min="8706" max="8706" width="66.77734375" style="189" customWidth="1"/>
    <col min="8707" max="8707" width="9" style="189" customWidth="1"/>
    <col min="8708" max="8708" width="6.44140625" style="189" customWidth="1"/>
    <col min="8709" max="8709" width="13.21875" style="189" customWidth="1"/>
    <col min="8710" max="8710" width="0.77734375" style="189" customWidth="1"/>
    <col min="8711" max="8711" width="13.44140625" style="189" bestFit="1" customWidth="1"/>
    <col min="8712" max="8712" width="0.77734375" style="189" customWidth="1"/>
    <col min="8713" max="8713" width="13.21875" style="189" customWidth="1"/>
    <col min="8714" max="8714" width="0.77734375" style="189" customWidth="1"/>
    <col min="8715" max="8715" width="14.21875" style="189" customWidth="1"/>
    <col min="8716" max="8960" width="11" style="189"/>
    <col min="8961" max="8961" width="2.21875" style="189" customWidth="1"/>
    <col min="8962" max="8962" width="66.77734375" style="189" customWidth="1"/>
    <col min="8963" max="8963" width="9" style="189" customWidth="1"/>
    <col min="8964" max="8964" width="6.44140625" style="189" customWidth="1"/>
    <col min="8965" max="8965" width="13.21875" style="189" customWidth="1"/>
    <col min="8966" max="8966" width="0.77734375" style="189" customWidth="1"/>
    <col min="8967" max="8967" width="13.44140625" style="189" bestFit="1" customWidth="1"/>
    <col min="8968" max="8968" width="0.77734375" style="189" customWidth="1"/>
    <col min="8969" max="8969" width="13.21875" style="189" customWidth="1"/>
    <col min="8970" max="8970" width="0.77734375" style="189" customWidth="1"/>
    <col min="8971" max="8971" width="14.21875" style="189" customWidth="1"/>
    <col min="8972" max="9216" width="11" style="189"/>
    <col min="9217" max="9217" width="2.21875" style="189" customWidth="1"/>
    <col min="9218" max="9218" width="66.77734375" style="189" customWidth="1"/>
    <col min="9219" max="9219" width="9" style="189" customWidth="1"/>
    <col min="9220" max="9220" width="6.44140625" style="189" customWidth="1"/>
    <col min="9221" max="9221" width="13.21875" style="189" customWidth="1"/>
    <col min="9222" max="9222" width="0.77734375" style="189" customWidth="1"/>
    <col min="9223" max="9223" width="13.44140625" style="189" bestFit="1" customWidth="1"/>
    <col min="9224" max="9224" width="0.77734375" style="189" customWidth="1"/>
    <col min="9225" max="9225" width="13.21875" style="189" customWidth="1"/>
    <col min="9226" max="9226" width="0.77734375" style="189" customWidth="1"/>
    <col min="9227" max="9227" width="14.21875" style="189" customWidth="1"/>
    <col min="9228" max="9472" width="11" style="189"/>
    <col min="9473" max="9473" width="2.21875" style="189" customWidth="1"/>
    <col min="9474" max="9474" width="66.77734375" style="189" customWidth="1"/>
    <col min="9475" max="9475" width="9" style="189" customWidth="1"/>
    <col min="9476" max="9476" width="6.44140625" style="189" customWidth="1"/>
    <col min="9477" max="9477" width="13.21875" style="189" customWidth="1"/>
    <col min="9478" max="9478" width="0.77734375" style="189" customWidth="1"/>
    <col min="9479" max="9479" width="13.44140625" style="189" bestFit="1" customWidth="1"/>
    <col min="9480" max="9480" width="0.77734375" style="189" customWidth="1"/>
    <col min="9481" max="9481" width="13.21875" style="189" customWidth="1"/>
    <col min="9482" max="9482" width="0.77734375" style="189" customWidth="1"/>
    <col min="9483" max="9483" width="14.21875" style="189" customWidth="1"/>
    <col min="9484" max="9728" width="11" style="189"/>
    <col min="9729" max="9729" width="2.21875" style="189" customWidth="1"/>
    <col min="9730" max="9730" width="66.77734375" style="189" customWidth="1"/>
    <col min="9731" max="9731" width="9" style="189" customWidth="1"/>
    <col min="9732" max="9732" width="6.44140625" style="189" customWidth="1"/>
    <col min="9733" max="9733" width="13.21875" style="189" customWidth="1"/>
    <col min="9734" max="9734" width="0.77734375" style="189" customWidth="1"/>
    <col min="9735" max="9735" width="13.44140625" style="189" bestFit="1" customWidth="1"/>
    <col min="9736" max="9736" width="0.77734375" style="189" customWidth="1"/>
    <col min="9737" max="9737" width="13.21875" style="189" customWidth="1"/>
    <col min="9738" max="9738" width="0.77734375" style="189" customWidth="1"/>
    <col min="9739" max="9739" width="14.21875" style="189" customWidth="1"/>
    <col min="9740" max="9984" width="11" style="189"/>
    <col min="9985" max="9985" width="2.21875" style="189" customWidth="1"/>
    <col min="9986" max="9986" width="66.77734375" style="189" customWidth="1"/>
    <col min="9987" max="9987" width="9" style="189" customWidth="1"/>
    <col min="9988" max="9988" width="6.44140625" style="189" customWidth="1"/>
    <col min="9989" max="9989" width="13.21875" style="189" customWidth="1"/>
    <col min="9990" max="9990" width="0.77734375" style="189" customWidth="1"/>
    <col min="9991" max="9991" width="13.44140625" style="189" bestFit="1" customWidth="1"/>
    <col min="9992" max="9992" width="0.77734375" style="189" customWidth="1"/>
    <col min="9993" max="9993" width="13.21875" style="189" customWidth="1"/>
    <col min="9994" max="9994" width="0.77734375" style="189" customWidth="1"/>
    <col min="9995" max="9995" width="14.21875" style="189" customWidth="1"/>
    <col min="9996" max="10240" width="11" style="189"/>
    <col min="10241" max="10241" width="2.21875" style="189" customWidth="1"/>
    <col min="10242" max="10242" width="66.77734375" style="189" customWidth="1"/>
    <col min="10243" max="10243" width="9" style="189" customWidth="1"/>
    <col min="10244" max="10244" width="6.44140625" style="189" customWidth="1"/>
    <col min="10245" max="10245" width="13.21875" style="189" customWidth="1"/>
    <col min="10246" max="10246" width="0.77734375" style="189" customWidth="1"/>
    <col min="10247" max="10247" width="13.44140625" style="189" bestFit="1" customWidth="1"/>
    <col min="10248" max="10248" width="0.77734375" style="189" customWidth="1"/>
    <col min="10249" max="10249" width="13.21875" style="189" customWidth="1"/>
    <col min="10250" max="10250" width="0.77734375" style="189" customWidth="1"/>
    <col min="10251" max="10251" width="14.21875" style="189" customWidth="1"/>
    <col min="10252" max="10496" width="11" style="189"/>
    <col min="10497" max="10497" width="2.21875" style="189" customWidth="1"/>
    <col min="10498" max="10498" width="66.77734375" style="189" customWidth="1"/>
    <col min="10499" max="10499" width="9" style="189" customWidth="1"/>
    <col min="10500" max="10500" width="6.44140625" style="189" customWidth="1"/>
    <col min="10501" max="10501" width="13.21875" style="189" customWidth="1"/>
    <col min="10502" max="10502" width="0.77734375" style="189" customWidth="1"/>
    <col min="10503" max="10503" width="13.44140625" style="189" bestFit="1" customWidth="1"/>
    <col min="10504" max="10504" width="0.77734375" style="189" customWidth="1"/>
    <col min="10505" max="10505" width="13.21875" style="189" customWidth="1"/>
    <col min="10506" max="10506" width="0.77734375" style="189" customWidth="1"/>
    <col min="10507" max="10507" width="14.21875" style="189" customWidth="1"/>
    <col min="10508" max="10752" width="11" style="189"/>
    <col min="10753" max="10753" width="2.21875" style="189" customWidth="1"/>
    <col min="10754" max="10754" width="66.77734375" style="189" customWidth="1"/>
    <col min="10755" max="10755" width="9" style="189" customWidth="1"/>
    <col min="10756" max="10756" width="6.44140625" style="189" customWidth="1"/>
    <col min="10757" max="10757" width="13.21875" style="189" customWidth="1"/>
    <col min="10758" max="10758" width="0.77734375" style="189" customWidth="1"/>
    <col min="10759" max="10759" width="13.44140625" style="189" bestFit="1" customWidth="1"/>
    <col min="10760" max="10760" width="0.77734375" style="189" customWidth="1"/>
    <col min="10761" max="10761" width="13.21875" style="189" customWidth="1"/>
    <col min="10762" max="10762" width="0.77734375" style="189" customWidth="1"/>
    <col min="10763" max="10763" width="14.21875" style="189" customWidth="1"/>
    <col min="10764" max="11008" width="11" style="189"/>
    <col min="11009" max="11009" width="2.21875" style="189" customWidth="1"/>
    <col min="11010" max="11010" width="66.77734375" style="189" customWidth="1"/>
    <col min="11011" max="11011" width="9" style="189" customWidth="1"/>
    <col min="11012" max="11012" width="6.44140625" style="189" customWidth="1"/>
    <col min="11013" max="11013" width="13.21875" style="189" customWidth="1"/>
    <col min="11014" max="11014" width="0.77734375" style="189" customWidth="1"/>
    <col min="11015" max="11015" width="13.44140625" style="189" bestFit="1" customWidth="1"/>
    <col min="11016" max="11016" width="0.77734375" style="189" customWidth="1"/>
    <col min="11017" max="11017" width="13.21875" style="189" customWidth="1"/>
    <col min="11018" max="11018" width="0.77734375" style="189" customWidth="1"/>
    <col min="11019" max="11019" width="14.21875" style="189" customWidth="1"/>
    <col min="11020" max="11264" width="11" style="189"/>
    <col min="11265" max="11265" width="2.21875" style="189" customWidth="1"/>
    <col min="11266" max="11266" width="66.77734375" style="189" customWidth="1"/>
    <col min="11267" max="11267" width="9" style="189" customWidth="1"/>
    <col min="11268" max="11268" width="6.44140625" style="189" customWidth="1"/>
    <col min="11269" max="11269" width="13.21875" style="189" customWidth="1"/>
    <col min="11270" max="11270" width="0.77734375" style="189" customWidth="1"/>
    <col min="11271" max="11271" width="13.44140625" style="189" bestFit="1" customWidth="1"/>
    <col min="11272" max="11272" width="0.77734375" style="189" customWidth="1"/>
    <col min="11273" max="11273" width="13.21875" style="189" customWidth="1"/>
    <col min="11274" max="11274" width="0.77734375" style="189" customWidth="1"/>
    <col min="11275" max="11275" width="14.21875" style="189" customWidth="1"/>
    <col min="11276" max="11520" width="11" style="189"/>
    <col min="11521" max="11521" width="2.21875" style="189" customWidth="1"/>
    <col min="11522" max="11522" width="66.77734375" style="189" customWidth="1"/>
    <col min="11523" max="11523" width="9" style="189" customWidth="1"/>
    <col min="11524" max="11524" width="6.44140625" style="189" customWidth="1"/>
    <col min="11525" max="11525" width="13.21875" style="189" customWidth="1"/>
    <col min="11526" max="11526" width="0.77734375" style="189" customWidth="1"/>
    <col min="11527" max="11527" width="13.44140625" style="189" bestFit="1" customWidth="1"/>
    <col min="11528" max="11528" width="0.77734375" style="189" customWidth="1"/>
    <col min="11529" max="11529" width="13.21875" style="189" customWidth="1"/>
    <col min="11530" max="11530" width="0.77734375" style="189" customWidth="1"/>
    <col min="11531" max="11531" width="14.21875" style="189" customWidth="1"/>
    <col min="11532" max="11776" width="11" style="189"/>
    <col min="11777" max="11777" width="2.21875" style="189" customWidth="1"/>
    <col min="11778" max="11778" width="66.77734375" style="189" customWidth="1"/>
    <col min="11779" max="11779" width="9" style="189" customWidth="1"/>
    <col min="11780" max="11780" width="6.44140625" style="189" customWidth="1"/>
    <col min="11781" max="11781" width="13.21875" style="189" customWidth="1"/>
    <col min="11782" max="11782" width="0.77734375" style="189" customWidth="1"/>
    <col min="11783" max="11783" width="13.44140625" style="189" bestFit="1" customWidth="1"/>
    <col min="11784" max="11784" width="0.77734375" style="189" customWidth="1"/>
    <col min="11785" max="11785" width="13.21875" style="189" customWidth="1"/>
    <col min="11786" max="11786" width="0.77734375" style="189" customWidth="1"/>
    <col min="11787" max="11787" width="14.21875" style="189" customWidth="1"/>
    <col min="11788" max="12032" width="11" style="189"/>
    <col min="12033" max="12033" width="2.21875" style="189" customWidth="1"/>
    <col min="12034" max="12034" width="66.77734375" style="189" customWidth="1"/>
    <col min="12035" max="12035" width="9" style="189" customWidth="1"/>
    <col min="12036" max="12036" width="6.44140625" style="189" customWidth="1"/>
    <col min="12037" max="12037" width="13.21875" style="189" customWidth="1"/>
    <col min="12038" max="12038" width="0.77734375" style="189" customWidth="1"/>
    <col min="12039" max="12039" width="13.44140625" style="189" bestFit="1" customWidth="1"/>
    <col min="12040" max="12040" width="0.77734375" style="189" customWidth="1"/>
    <col min="12041" max="12041" width="13.21875" style="189" customWidth="1"/>
    <col min="12042" max="12042" width="0.77734375" style="189" customWidth="1"/>
    <col min="12043" max="12043" width="14.21875" style="189" customWidth="1"/>
    <col min="12044" max="12288" width="11" style="189"/>
    <col min="12289" max="12289" width="2.21875" style="189" customWidth="1"/>
    <col min="12290" max="12290" width="66.77734375" style="189" customWidth="1"/>
    <col min="12291" max="12291" width="9" style="189" customWidth="1"/>
    <col min="12292" max="12292" width="6.44140625" style="189" customWidth="1"/>
    <col min="12293" max="12293" width="13.21875" style="189" customWidth="1"/>
    <col min="12294" max="12294" width="0.77734375" style="189" customWidth="1"/>
    <col min="12295" max="12295" width="13.44140625" style="189" bestFit="1" customWidth="1"/>
    <col min="12296" max="12296" width="0.77734375" style="189" customWidth="1"/>
    <col min="12297" max="12297" width="13.21875" style="189" customWidth="1"/>
    <col min="12298" max="12298" width="0.77734375" style="189" customWidth="1"/>
    <col min="12299" max="12299" width="14.21875" style="189" customWidth="1"/>
    <col min="12300" max="12544" width="11" style="189"/>
    <col min="12545" max="12545" width="2.21875" style="189" customWidth="1"/>
    <col min="12546" max="12546" width="66.77734375" style="189" customWidth="1"/>
    <col min="12547" max="12547" width="9" style="189" customWidth="1"/>
    <col min="12548" max="12548" width="6.44140625" style="189" customWidth="1"/>
    <col min="12549" max="12549" width="13.21875" style="189" customWidth="1"/>
    <col min="12550" max="12550" width="0.77734375" style="189" customWidth="1"/>
    <col min="12551" max="12551" width="13.44140625" style="189" bestFit="1" customWidth="1"/>
    <col min="12552" max="12552" width="0.77734375" style="189" customWidth="1"/>
    <col min="12553" max="12553" width="13.21875" style="189" customWidth="1"/>
    <col min="12554" max="12554" width="0.77734375" style="189" customWidth="1"/>
    <col min="12555" max="12555" width="14.21875" style="189" customWidth="1"/>
    <col min="12556" max="12800" width="11" style="189"/>
    <col min="12801" max="12801" width="2.21875" style="189" customWidth="1"/>
    <col min="12802" max="12802" width="66.77734375" style="189" customWidth="1"/>
    <col min="12803" max="12803" width="9" style="189" customWidth="1"/>
    <col min="12804" max="12804" width="6.44140625" style="189" customWidth="1"/>
    <col min="12805" max="12805" width="13.21875" style="189" customWidth="1"/>
    <col min="12806" max="12806" width="0.77734375" style="189" customWidth="1"/>
    <col min="12807" max="12807" width="13.44140625" style="189" bestFit="1" customWidth="1"/>
    <col min="12808" max="12808" width="0.77734375" style="189" customWidth="1"/>
    <col min="12809" max="12809" width="13.21875" style="189" customWidth="1"/>
    <col min="12810" max="12810" width="0.77734375" style="189" customWidth="1"/>
    <col min="12811" max="12811" width="14.21875" style="189" customWidth="1"/>
    <col min="12812" max="13056" width="11" style="189"/>
    <col min="13057" max="13057" width="2.21875" style="189" customWidth="1"/>
    <col min="13058" max="13058" width="66.77734375" style="189" customWidth="1"/>
    <col min="13059" max="13059" width="9" style="189" customWidth="1"/>
    <col min="13060" max="13060" width="6.44140625" style="189" customWidth="1"/>
    <col min="13061" max="13061" width="13.21875" style="189" customWidth="1"/>
    <col min="13062" max="13062" width="0.77734375" style="189" customWidth="1"/>
    <col min="13063" max="13063" width="13.44140625" style="189" bestFit="1" customWidth="1"/>
    <col min="13064" max="13064" width="0.77734375" style="189" customWidth="1"/>
    <col min="13065" max="13065" width="13.21875" style="189" customWidth="1"/>
    <col min="13066" max="13066" width="0.77734375" style="189" customWidth="1"/>
    <col min="13067" max="13067" width="14.21875" style="189" customWidth="1"/>
    <col min="13068" max="13312" width="11" style="189"/>
    <col min="13313" max="13313" width="2.21875" style="189" customWidth="1"/>
    <col min="13314" max="13314" width="66.77734375" style="189" customWidth="1"/>
    <col min="13315" max="13315" width="9" style="189" customWidth="1"/>
    <col min="13316" max="13316" width="6.44140625" style="189" customWidth="1"/>
    <col min="13317" max="13317" width="13.21875" style="189" customWidth="1"/>
    <col min="13318" max="13318" width="0.77734375" style="189" customWidth="1"/>
    <col min="13319" max="13319" width="13.44140625" style="189" bestFit="1" customWidth="1"/>
    <col min="13320" max="13320" width="0.77734375" style="189" customWidth="1"/>
    <col min="13321" max="13321" width="13.21875" style="189" customWidth="1"/>
    <col min="13322" max="13322" width="0.77734375" style="189" customWidth="1"/>
    <col min="13323" max="13323" width="14.21875" style="189" customWidth="1"/>
    <col min="13324" max="13568" width="11" style="189"/>
    <col min="13569" max="13569" width="2.21875" style="189" customWidth="1"/>
    <col min="13570" max="13570" width="66.77734375" style="189" customWidth="1"/>
    <col min="13571" max="13571" width="9" style="189" customWidth="1"/>
    <col min="13572" max="13572" width="6.44140625" style="189" customWidth="1"/>
    <col min="13573" max="13573" width="13.21875" style="189" customWidth="1"/>
    <col min="13574" max="13574" width="0.77734375" style="189" customWidth="1"/>
    <col min="13575" max="13575" width="13.44140625" style="189" bestFit="1" customWidth="1"/>
    <col min="13576" max="13576" width="0.77734375" style="189" customWidth="1"/>
    <col min="13577" max="13577" width="13.21875" style="189" customWidth="1"/>
    <col min="13578" max="13578" width="0.77734375" style="189" customWidth="1"/>
    <col min="13579" max="13579" width="14.21875" style="189" customWidth="1"/>
    <col min="13580" max="13824" width="11" style="189"/>
    <col min="13825" max="13825" width="2.21875" style="189" customWidth="1"/>
    <col min="13826" max="13826" width="66.77734375" style="189" customWidth="1"/>
    <col min="13827" max="13827" width="9" style="189" customWidth="1"/>
    <col min="13828" max="13828" width="6.44140625" style="189" customWidth="1"/>
    <col min="13829" max="13829" width="13.21875" style="189" customWidth="1"/>
    <col min="13830" max="13830" width="0.77734375" style="189" customWidth="1"/>
    <col min="13831" max="13831" width="13.44140625" style="189" bestFit="1" customWidth="1"/>
    <col min="13832" max="13832" width="0.77734375" style="189" customWidth="1"/>
    <col min="13833" max="13833" width="13.21875" style="189" customWidth="1"/>
    <col min="13834" max="13834" width="0.77734375" style="189" customWidth="1"/>
    <col min="13835" max="13835" width="14.21875" style="189" customWidth="1"/>
    <col min="13836" max="14080" width="11" style="189"/>
    <col min="14081" max="14081" width="2.21875" style="189" customWidth="1"/>
    <col min="14082" max="14082" width="66.77734375" style="189" customWidth="1"/>
    <col min="14083" max="14083" width="9" style="189" customWidth="1"/>
    <col min="14084" max="14084" width="6.44140625" style="189" customWidth="1"/>
    <col min="14085" max="14085" width="13.21875" style="189" customWidth="1"/>
    <col min="14086" max="14086" width="0.77734375" style="189" customWidth="1"/>
    <col min="14087" max="14087" width="13.44140625" style="189" bestFit="1" customWidth="1"/>
    <col min="14088" max="14088" width="0.77734375" style="189" customWidth="1"/>
    <col min="14089" max="14089" width="13.21875" style="189" customWidth="1"/>
    <col min="14090" max="14090" width="0.77734375" style="189" customWidth="1"/>
    <col min="14091" max="14091" width="14.21875" style="189" customWidth="1"/>
    <col min="14092" max="14336" width="11" style="189"/>
    <col min="14337" max="14337" width="2.21875" style="189" customWidth="1"/>
    <col min="14338" max="14338" width="66.77734375" style="189" customWidth="1"/>
    <col min="14339" max="14339" width="9" style="189" customWidth="1"/>
    <col min="14340" max="14340" width="6.44140625" style="189" customWidth="1"/>
    <col min="14341" max="14341" width="13.21875" style="189" customWidth="1"/>
    <col min="14342" max="14342" width="0.77734375" style="189" customWidth="1"/>
    <col min="14343" max="14343" width="13.44140625" style="189" bestFit="1" customWidth="1"/>
    <col min="14344" max="14344" width="0.77734375" style="189" customWidth="1"/>
    <col min="14345" max="14345" width="13.21875" style="189" customWidth="1"/>
    <col min="14346" max="14346" width="0.77734375" style="189" customWidth="1"/>
    <col min="14347" max="14347" width="14.21875" style="189" customWidth="1"/>
    <col min="14348" max="14592" width="11" style="189"/>
    <col min="14593" max="14593" width="2.21875" style="189" customWidth="1"/>
    <col min="14594" max="14594" width="66.77734375" style="189" customWidth="1"/>
    <col min="14595" max="14595" width="9" style="189" customWidth="1"/>
    <col min="14596" max="14596" width="6.44140625" style="189" customWidth="1"/>
    <col min="14597" max="14597" width="13.21875" style="189" customWidth="1"/>
    <col min="14598" max="14598" width="0.77734375" style="189" customWidth="1"/>
    <col min="14599" max="14599" width="13.44140625" style="189" bestFit="1" customWidth="1"/>
    <col min="14600" max="14600" width="0.77734375" style="189" customWidth="1"/>
    <col min="14601" max="14601" width="13.21875" style="189" customWidth="1"/>
    <col min="14602" max="14602" width="0.77734375" style="189" customWidth="1"/>
    <col min="14603" max="14603" width="14.21875" style="189" customWidth="1"/>
    <col min="14604" max="14848" width="11" style="189"/>
    <col min="14849" max="14849" width="2.21875" style="189" customWidth="1"/>
    <col min="14850" max="14850" width="66.77734375" style="189" customWidth="1"/>
    <col min="14851" max="14851" width="9" style="189" customWidth="1"/>
    <col min="14852" max="14852" width="6.44140625" style="189" customWidth="1"/>
    <col min="14853" max="14853" width="13.21875" style="189" customWidth="1"/>
    <col min="14854" max="14854" width="0.77734375" style="189" customWidth="1"/>
    <col min="14855" max="14855" width="13.44140625" style="189" bestFit="1" customWidth="1"/>
    <col min="14856" max="14856" width="0.77734375" style="189" customWidth="1"/>
    <col min="14857" max="14857" width="13.21875" style="189" customWidth="1"/>
    <col min="14858" max="14858" width="0.77734375" style="189" customWidth="1"/>
    <col min="14859" max="14859" width="14.21875" style="189" customWidth="1"/>
    <col min="14860" max="15104" width="11" style="189"/>
    <col min="15105" max="15105" width="2.21875" style="189" customWidth="1"/>
    <col min="15106" max="15106" width="66.77734375" style="189" customWidth="1"/>
    <col min="15107" max="15107" width="9" style="189" customWidth="1"/>
    <col min="15108" max="15108" width="6.44140625" style="189" customWidth="1"/>
    <col min="15109" max="15109" width="13.21875" style="189" customWidth="1"/>
    <col min="15110" max="15110" width="0.77734375" style="189" customWidth="1"/>
    <col min="15111" max="15111" width="13.44140625" style="189" bestFit="1" customWidth="1"/>
    <col min="15112" max="15112" width="0.77734375" style="189" customWidth="1"/>
    <col min="15113" max="15113" width="13.21875" style="189" customWidth="1"/>
    <col min="15114" max="15114" width="0.77734375" style="189" customWidth="1"/>
    <col min="15115" max="15115" width="14.21875" style="189" customWidth="1"/>
    <col min="15116" max="15360" width="11" style="189"/>
    <col min="15361" max="15361" width="2.21875" style="189" customWidth="1"/>
    <col min="15362" max="15362" width="66.77734375" style="189" customWidth="1"/>
    <col min="15363" max="15363" width="9" style="189" customWidth="1"/>
    <col min="15364" max="15364" width="6.44140625" style="189" customWidth="1"/>
    <col min="15365" max="15365" width="13.21875" style="189" customWidth="1"/>
    <col min="15366" max="15366" width="0.77734375" style="189" customWidth="1"/>
    <col min="15367" max="15367" width="13.44140625" style="189" bestFit="1" customWidth="1"/>
    <col min="15368" max="15368" width="0.77734375" style="189" customWidth="1"/>
    <col min="15369" max="15369" width="13.21875" style="189" customWidth="1"/>
    <col min="15370" max="15370" width="0.77734375" style="189" customWidth="1"/>
    <col min="15371" max="15371" width="14.21875" style="189" customWidth="1"/>
    <col min="15372" max="15616" width="11" style="189"/>
    <col min="15617" max="15617" width="2.21875" style="189" customWidth="1"/>
    <col min="15618" max="15618" width="66.77734375" style="189" customWidth="1"/>
    <col min="15619" max="15619" width="9" style="189" customWidth="1"/>
    <col min="15620" max="15620" width="6.44140625" style="189" customWidth="1"/>
    <col min="15621" max="15621" width="13.21875" style="189" customWidth="1"/>
    <col min="15622" max="15622" width="0.77734375" style="189" customWidth="1"/>
    <col min="15623" max="15623" width="13.44140625" style="189" bestFit="1" customWidth="1"/>
    <col min="15624" max="15624" width="0.77734375" style="189" customWidth="1"/>
    <col min="15625" max="15625" width="13.21875" style="189" customWidth="1"/>
    <col min="15626" max="15626" width="0.77734375" style="189" customWidth="1"/>
    <col min="15627" max="15627" width="14.21875" style="189" customWidth="1"/>
    <col min="15628" max="15872" width="11" style="189"/>
    <col min="15873" max="15873" width="2.21875" style="189" customWidth="1"/>
    <col min="15874" max="15874" width="66.77734375" style="189" customWidth="1"/>
    <col min="15875" max="15875" width="9" style="189" customWidth="1"/>
    <col min="15876" max="15876" width="6.44140625" style="189" customWidth="1"/>
    <col min="15877" max="15877" width="13.21875" style="189" customWidth="1"/>
    <col min="15878" max="15878" width="0.77734375" style="189" customWidth="1"/>
    <col min="15879" max="15879" width="13.44140625" style="189" bestFit="1" customWidth="1"/>
    <col min="15880" max="15880" width="0.77734375" style="189" customWidth="1"/>
    <col min="15881" max="15881" width="13.21875" style="189" customWidth="1"/>
    <col min="15882" max="15882" width="0.77734375" style="189" customWidth="1"/>
    <col min="15883" max="15883" width="14.21875" style="189" customWidth="1"/>
    <col min="15884" max="16128" width="11" style="189"/>
    <col min="16129" max="16129" width="2.21875" style="189" customWidth="1"/>
    <col min="16130" max="16130" width="66.77734375" style="189" customWidth="1"/>
    <col min="16131" max="16131" width="9" style="189" customWidth="1"/>
    <col min="16132" max="16132" width="6.44140625" style="189" customWidth="1"/>
    <col min="16133" max="16133" width="13.21875" style="189" customWidth="1"/>
    <col min="16134" max="16134" width="0.77734375" style="189" customWidth="1"/>
    <col min="16135" max="16135" width="13.44140625" style="189" bestFit="1" customWidth="1"/>
    <col min="16136" max="16136" width="0.77734375" style="189" customWidth="1"/>
    <col min="16137" max="16137" width="13.21875" style="189" customWidth="1"/>
    <col min="16138" max="16138" width="0.77734375" style="189" customWidth="1"/>
    <col min="16139" max="16139" width="14.21875" style="189" customWidth="1"/>
    <col min="16140" max="16384" width="11" style="189"/>
  </cols>
  <sheetData>
    <row r="1" spans="1:13" s="5" customFormat="1" ht="30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183"/>
      <c r="M1" s="183"/>
    </row>
    <row r="2" spans="1:13" s="5" customFormat="1" ht="23.4">
      <c r="A2" s="251" t="s">
        <v>67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2"/>
      <c r="M2" s="32"/>
    </row>
    <row r="3" spans="1:13" s="5" customFormat="1" ht="23.4">
      <c r="A3" s="252" t="s">
        <v>216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32"/>
      <c r="M3" s="32"/>
    </row>
    <row r="4" spans="1:13" s="5" customFormat="1" ht="23.4">
      <c r="A4" s="201"/>
      <c r="B4" s="252" t="s">
        <v>175</v>
      </c>
      <c r="C4" s="252"/>
      <c r="D4" s="252"/>
      <c r="E4" s="252"/>
      <c r="F4" s="252"/>
      <c r="G4" s="252"/>
      <c r="H4" s="252"/>
      <c r="I4" s="252"/>
      <c r="J4" s="252"/>
      <c r="K4" s="252"/>
      <c r="L4" s="32"/>
      <c r="M4" s="32"/>
    </row>
    <row r="5" spans="1:13" s="10" customFormat="1" ht="20.399999999999999">
      <c r="A5" s="33"/>
      <c r="B5" s="33"/>
      <c r="C5" s="33"/>
      <c r="D5" s="33"/>
      <c r="E5" s="253" t="s">
        <v>1</v>
      </c>
      <c r="F5" s="253"/>
      <c r="G5" s="253"/>
      <c r="H5" s="253"/>
      <c r="I5" s="253"/>
      <c r="J5" s="253"/>
      <c r="K5" s="253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.05" customHeight="1">
      <c r="A7" s="152"/>
      <c r="B7" s="152"/>
      <c r="C7" s="184"/>
      <c r="D7" s="155"/>
      <c r="E7" s="250" t="s">
        <v>2</v>
      </c>
      <c r="F7" s="250"/>
      <c r="G7" s="250"/>
      <c r="H7" s="185"/>
      <c r="I7" s="250" t="s">
        <v>3</v>
      </c>
      <c r="J7" s="250"/>
      <c r="K7" s="250"/>
      <c r="L7" s="34"/>
      <c r="M7" s="34"/>
    </row>
    <row r="8" spans="1:13" s="10" customFormat="1" ht="19.05" customHeight="1">
      <c r="A8" s="152"/>
      <c r="B8" s="152"/>
      <c r="C8" s="200" t="s">
        <v>4</v>
      </c>
      <c r="D8" s="200"/>
      <c r="E8" s="186" t="s">
        <v>177</v>
      </c>
      <c r="F8" s="202"/>
      <c r="G8" s="186" t="s">
        <v>153</v>
      </c>
      <c r="H8" s="233"/>
      <c r="I8" s="186" t="s">
        <v>177</v>
      </c>
      <c r="J8" s="202"/>
      <c r="K8" s="186" t="s">
        <v>153</v>
      </c>
      <c r="L8" s="34"/>
      <c r="M8" s="34"/>
    </row>
    <row r="9" spans="1:13" ht="19.8">
      <c r="A9" s="129" t="s">
        <v>68</v>
      </c>
      <c r="B9" s="129"/>
      <c r="C9" s="142"/>
      <c r="D9" s="123"/>
      <c r="E9" s="143">
        <v>2416235</v>
      </c>
      <c r="F9" s="143"/>
      <c r="G9" s="143">
        <v>2367775</v>
      </c>
      <c r="H9" s="143"/>
      <c r="I9" s="143">
        <v>1029</v>
      </c>
      <c r="J9" s="187"/>
      <c r="K9" s="143">
        <v>4165</v>
      </c>
    </row>
    <row r="10" spans="1:13" ht="19.8">
      <c r="A10" s="129" t="s">
        <v>69</v>
      </c>
      <c r="B10" s="129"/>
      <c r="C10" s="142"/>
      <c r="D10" s="123"/>
      <c r="E10" s="143">
        <v>49417</v>
      </c>
      <c r="F10" s="143"/>
      <c r="G10" s="143">
        <v>45522</v>
      </c>
      <c r="H10" s="143"/>
      <c r="I10" s="143">
        <v>131734</v>
      </c>
      <c r="J10" s="143"/>
      <c r="K10" s="143">
        <v>127605</v>
      </c>
    </row>
    <row r="11" spans="1:13" s="5" customFormat="1" ht="19.8">
      <c r="A11" s="129" t="s">
        <v>70</v>
      </c>
      <c r="B11" s="129"/>
      <c r="C11" s="142"/>
      <c r="D11" s="123"/>
      <c r="E11" s="143">
        <v>-1226103</v>
      </c>
      <c r="F11" s="143"/>
      <c r="G11" s="143">
        <v>-1193213</v>
      </c>
      <c r="H11" s="143"/>
      <c r="I11" s="143">
        <v>-822</v>
      </c>
      <c r="J11" s="187"/>
      <c r="K11" s="143">
        <v>-4036</v>
      </c>
      <c r="L11" s="32"/>
      <c r="M11" s="32"/>
    </row>
    <row r="12" spans="1:13" s="5" customFormat="1" ht="19.8">
      <c r="A12" s="129" t="s">
        <v>71</v>
      </c>
      <c r="B12" s="129"/>
      <c r="C12" s="142"/>
      <c r="D12" s="123"/>
      <c r="E12" s="143">
        <v>-28707</v>
      </c>
      <c r="F12" s="143"/>
      <c r="G12" s="143">
        <v>-30024</v>
      </c>
      <c r="H12" s="143"/>
      <c r="I12" s="143">
        <v>-98800</v>
      </c>
      <c r="J12" s="143"/>
      <c r="K12" s="143">
        <v>-101301</v>
      </c>
      <c r="L12" s="32"/>
      <c r="M12" s="32"/>
    </row>
    <row r="13" spans="1:13" s="5" customFormat="1" ht="20.399999999999999">
      <c r="A13" s="152" t="s">
        <v>72</v>
      </c>
      <c r="B13" s="155"/>
      <c r="C13" s="171"/>
      <c r="D13" s="200"/>
      <c r="E13" s="190">
        <f>SUM(E9:E12)</f>
        <v>1210842</v>
      </c>
      <c r="F13" s="191"/>
      <c r="G13" s="190">
        <f>SUM(G9:G12)</f>
        <v>1190060</v>
      </c>
      <c r="H13" s="191"/>
      <c r="I13" s="190">
        <f>SUM(I9:I12)</f>
        <v>33141</v>
      </c>
      <c r="J13" s="191"/>
      <c r="K13" s="190">
        <f>SUM(K9:K12)</f>
        <v>26433</v>
      </c>
      <c r="L13" s="32"/>
      <c r="M13" s="32"/>
    </row>
    <row r="14" spans="1:13" s="5" customFormat="1" ht="19.05" customHeight="1">
      <c r="A14" s="152"/>
      <c r="B14" s="155"/>
      <c r="C14" s="171"/>
      <c r="D14" s="200"/>
      <c r="E14" s="143"/>
      <c r="F14" s="143"/>
      <c r="G14" s="143"/>
      <c r="H14" s="143"/>
      <c r="I14" s="143"/>
      <c r="J14" s="143"/>
      <c r="K14" s="143"/>
      <c r="L14" s="32"/>
      <c r="M14" s="32"/>
    </row>
    <row r="15" spans="1:13" s="5" customFormat="1" ht="20.399999999999999">
      <c r="A15" s="127" t="s">
        <v>227</v>
      </c>
      <c r="B15" s="155"/>
      <c r="C15" s="142"/>
      <c r="D15" s="200"/>
      <c r="E15" s="143">
        <v>-500606</v>
      </c>
      <c r="F15" s="143"/>
      <c r="G15" s="143">
        <v>36749</v>
      </c>
      <c r="H15" s="143"/>
      <c r="I15" s="143">
        <v>85993</v>
      </c>
      <c r="J15" s="143"/>
      <c r="K15" s="143">
        <v>43899</v>
      </c>
      <c r="L15" s="32"/>
      <c r="M15" s="32"/>
    </row>
    <row r="16" spans="1:13" s="5" customFormat="1" ht="20.399999999999999">
      <c r="A16" s="127" t="s">
        <v>211</v>
      </c>
      <c r="B16" s="155"/>
      <c r="C16" s="142"/>
      <c r="D16" s="200"/>
      <c r="E16" s="143">
        <v>7425</v>
      </c>
      <c r="F16" s="143"/>
      <c r="G16" s="143">
        <v>6013</v>
      </c>
      <c r="H16" s="143"/>
      <c r="I16" s="143" t="s">
        <v>110</v>
      </c>
      <c r="J16" s="143"/>
      <c r="K16" s="143">
        <v>-3110</v>
      </c>
      <c r="L16" s="32"/>
      <c r="M16" s="32"/>
    </row>
    <row r="17" spans="1:13" s="5" customFormat="1" ht="19.8">
      <c r="A17" s="129" t="s">
        <v>73</v>
      </c>
      <c r="B17" s="129"/>
      <c r="C17" s="142"/>
      <c r="D17" s="123"/>
      <c r="E17" s="143">
        <v>44705</v>
      </c>
      <c r="F17" s="143"/>
      <c r="G17" s="143">
        <v>37056</v>
      </c>
      <c r="H17" s="143"/>
      <c r="I17" s="143">
        <v>22669</v>
      </c>
      <c r="J17" s="143"/>
      <c r="K17" s="143">
        <v>24582</v>
      </c>
      <c r="L17" s="32"/>
      <c r="M17" s="32"/>
    </row>
    <row r="18" spans="1:13" s="5" customFormat="1" ht="19.8">
      <c r="A18" s="129" t="s">
        <v>74</v>
      </c>
      <c r="B18" s="129"/>
      <c r="C18" s="192"/>
      <c r="D18" s="123"/>
      <c r="E18" s="143">
        <v>-607</v>
      </c>
      <c r="F18" s="143"/>
      <c r="G18" s="143">
        <v>-636</v>
      </c>
      <c r="H18" s="143"/>
      <c r="I18" s="143" t="s">
        <v>110</v>
      </c>
      <c r="J18" s="143"/>
      <c r="K18" s="143" t="s">
        <v>110</v>
      </c>
      <c r="L18" s="32"/>
      <c r="M18" s="32"/>
    </row>
    <row r="19" spans="1:13" s="5" customFormat="1" ht="19.8">
      <c r="A19" s="129" t="s">
        <v>75</v>
      </c>
      <c r="B19" s="129"/>
      <c r="C19" s="142"/>
      <c r="D19" s="123"/>
      <c r="E19" s="143">
        <v>-179873</v>
      </c>
      <c r="F19" s="143"/>
      <c r="G19" s="143">
        <v>-329963</v>
      </c>
      <c r="H19" s="143"/>
      <c r="I19" s="143">
        <v>-22823</v>
      </c>
      <c r="J19" s="143"/>
      <c r="K19" s="143">
        <v>-21905</v>
      </c>
      <c r="L19" s="32"/>
      <c r="M19" s="32"/>
    </row>
    <row r="20" spans="1:13" s="5" customFormat="1" ht="20.399999999999999">
      <c r="A20" s="155" t="s">
        <v>212</v>
      </c>
      <c r="B20" s="129"/>
      <c r="C20" s="142"/>
      <c r="D20" s="123"/>
      <c r="E20" s="190">
        <f>SUM(E13:E19)</f>
        <v>581886</v>
      </c>
      <c r="F20" s="191"/>
      <c r="G20" s="190">
        <f>SUM(G13:G19)</f>
        <v>939279</v>
      </c>
      <c r="H20" s="191"/>
      <c r="I20" s="190">
        <f>SUM(I13:I19)</f>
        <v>118980</v>
      </c>
      <c r="J20" s="191"/>
      <c r="K20" s="190">
        <f>SUM(K13:K19)</f>
        <v>69899</v>
      </c>
      <c r="L20" s="32"/>
      <c r="M20" s="32"/>
    </row>
    <row r="21" spans="1:13" s="5" customFormat="1" ht="19.05" customHeight="1">
      <c r="A21" s="155"/>
      <c r="B21" s="155"/>
      <c r="C21" s="171"/>
      <c r="D21" s="200"/>
      <c r="E21" s="137"/>
      <c r="F21" s="136"/>
      <c r="G21" s="137"/>
      <c r="H21" s="143"/>
      <c r="I21" s="137"/>
      <c r="J21" s="143"/>
      <c r="K21" s="137"/>
      <c r="L21" s="32"/>
      <c r="M21" s="32"/>
    </row>
    <row r="22" spans="1:13" s="5" customFormat="1" ht="20.399999999999999">
      <c r="A22" s="129" t="s">
        <v>76</v>
      </c>
      <c r="B22" s="155"/>
      <c r="C22" s="171"/>
      <c r="D22" s="200"/>
      <c r="E22" s="143">
        <v>43322</v>
      </c>
      <c r="F22" s="136"/>
      <c r="G22" s="143">
        <v>38540</v>
      </c>
      <c r="H22" s="143"/>
      <c r="I22" s="143">
        <v>302388</v>
      </c>
      <c r="J22" s="143"/>
      <c r="K22" s="143">
        <v>366220</v>
      </c>
      <c r="L22" s="32"/>
      <c r="M22" s="32"/>
    </row>
    <row r="23" spans="1:13" s="5" customFormat="1" ht="20.399999999999999">
      <c r="A23" s="129" t="s">
        <v>77</v>
      </c>
      <c r="B23" s="129"/>
      <c r="C23" s="171"/>
      <c r="D23" s="123"/>
      <c r="E23" s="143">
        <v>-968595</v>
      </c>
      <c r="F23" s="143"/>
      <c r="G23" s="143">
        <v>-914860</v>
      </c>
      <c r="H23" s="143"/>
      <c r="I23" s="143">
        <v>-526675</v>
      </c>
      <c r="J23" s="143"/>
      <c r="K23" s="143">
        <v>-478165</v>
      </c>
      <c r="L23" s="32"/>
      <c r="M23" s="32"/>
    </row>
    <row r="24" spans="1:13" s="5" customFormat="1" ht="19.8">
      <c r="A24" s="129" t="s">
        <v>184</v>
      </c>
      <c r="B24" s="129"/>
      <c r="C24" s="142"/>
      <c r="D24" s="123"/>
      <c r="E24" s="151">
        <v>19841</v>
      </c>
      <c r="F24" s="143"/>
      <c r="G24" s="151">
        <v>20252</v>
      </c>
      <c r="H24" s="143"/>
      <c r="I24" s="151" t="s">
        <v>110</v>
      </c>
      <c r="J24" s="143"/>
      <c r="K24" s="151" t="s">
        <v>110</v>
      </c>
      <c r="L24" s="38"/>
      <c r="M24" s="32"/>
    </row>
    <row r="25" spans="1:13" s="5" customFormat="1" ht="20.399999999999999">
      <c r="A25" s="155" t="s">
        <v>168</v>
      </c>
      <c r="B25" s="155"/>
      <c r="C25" s="171"/>
      <c r="D25" s="200"/>
      <c r="E25" s="191">
        <f>SUM(E20:E24)</f>
        <v>-323546</v>
      </c>
      <c r="F25" s="202"/>
      <c r="G25" s="191">
        <f>SUM(G20:G24)</f>
        <v>83211</v>
      </c>
      <c r="H25" s="191"/>
      <c r="I25" s="191">
        <f>SUM(I20:I24)</f>
        <v>-105307</v>
      </c>
      <c r="J25" s="191"/>
      <c r="K25" s="191">
        <f>SUM(K20:K24)</f>
        <v>-42046</v>
      </c>
      <c r="L25" s="32"/>
      <c r="M25" s="32"/>
    </row>
    <row r="26" spans="1:13" s="5" customFormat="1" ht="20.399999999999999">
      <c r="A26" s="129" t="s">
        <v>129</v>
      </c>
      <c r="B26" s="129"/>
      <c r="C26" s="171"/>
      <c r="D26" s="123"/>
      <c r="E26" s="143">
        <v>-22293</v>
      </c>
      <c r="F26" s="143"/>
      <c r="G26" s="143">
        <v>-16498</v>
      </c>
      <c r="H26" s="143"/>
      <c r="I26" s="143">
        <v>1990</v>
      </c>
      <c r="J26" s="143"/>
      <c r="K26" s="151">
        <v>2208</v>
      </c>
      <c r="L26" s="32"/>
      <c r="M26" s="32"/>
    </row>
    <row r="27" spans="1:13" s="10" customFormat="1" ht="20.399999999999999">
      <c r="A27" s="155" t="s">
        <v>180</v>
      </c>
      <c r="B27" s="155"/>
      <c r="C27" s="165"/>
      <c r="D27" s="200"/>
      <c r="E27" s="190">
        <f>SUM(E25:E26)</f>
        <v>-345839</v>
      </c>
      <c r="F27" s="191"/>
      <c r="G27" s="190">
        <f>SUM(G25:G26)</f>
        <v>66713</v>
      </c>
      <c r="H27" s="191"/>
      <c r="I27" s="190">
        <f>SUM(I25:I26)</f>
        <v>-103317</v>
      </c>
      <c r="J27" s="191"/>
      <c r="K27" s="190">
        <f>SUM(K25:K26)</f>
        <v>-39838</v>
      </c>
      <c r="L27" s="34"/>
      <c r="M27" s="34"/>
    </row>
    <row r="28" spans="1:13" s="5" customFormat="1" ht="14.1" customHeight="1">
      <c r="A28" s="155"/>
      <c r="B28" s="155"/>
      <c r="C28" s="171"/>
      <c r="D28" s="200"/>
      <c r="E28" s="137"/>
      <c r="F28" s="136"/>
      <c r="G28" s="137"/>
      <c r="H28" s="143"/>
      <c r="I28" s="137"/>
      <c r="J28" s="143"/>
      <c r="K28" s="137"/>
      <c r="L28" s="32"/>
      <c r="M28" s="32"/>
    </row>
    <row r="29" spans="1:13" s="10" customFormat="1" ht="20.399999999999999">
      <c r="A29" s="155" t="s">
        <v>78</v>
      </c>
      <c r="B29" s="155"/>
      <c r="C29" s="171"/>
      <c r="D29" s="200"/>
      <c r="E29" s="137"/>
      <c r="F29" s="136"/>
      <c r="G29" s="137"/>
      <c r="H29" s="143"/>
      <c r="I29" s="137"/>
      <c r="J29" s="143"/>
      <c r="K29" s="137"/>
      <c r="L29" s="34"/>
      <c r="M29" s="34"/>
    </row>
    <row r="30" spans="1:13" s="10" customFormat="1" ht="20.399999999999999">
      <c r="A30" s="155" t="s">
        <v>185</v>
      </c>
      <c r="B30" s="155"/>
      <c r="C30" s="171"/>
      <c r="D30" s="200"/>
      <c r="E30" s="143"/>
      <c r="F30" s="136"/>
      <c r="G30" s="143"/>
      <c r="H30" s="143"/>
      <c r="I30" s="143"/>
      <c r="J30" s="143"/>
      <c r="K30" s="143"/>
      <c r="L30" s="34"/>
      <c r="M30" s="34"/>
    </row>
    <row r="31" spans="1:13" s="5" customFormat="1" ht="20.399999999999999">
      <c r="A31" s="129" t="s">
        <v>79</v>
      </c>
      <c r="C31" s="171"/>
      <c r="D31" s="200"/>
      <c r="E31" s="143">
        <v>-55700</v>
      </c>
      <c r="F31" s="136"/>
      <c r="G31" s="143">
        <v>172194</v>
      </c>
      <c r="H31" s="143"/>
      <c r="I31" s="143" t="s">
        <v>110</v>
      </c>
      <c r="J31" s="143"/>
      <c r="K31" s="143" t="s">
        <v>110</v>
      </c>
      <c r="L31" s="32"/>
      <c r="M31" s="32"/>
    </row>
    <row r="32" spans="1:13" s="10" customFormat="1" ht="20.399999999999999">
      <c r="A32" s="155" t="s">
        <v>186</v>
      </c>
      <c r="B32" s="155"/>
      <c r="C32" s="171"/>
      <c r="D32" s="200"/>
      <c r="E32" s="137"/>
      <c r="F32" s="136"/>
      <c r="G32" s="137"/>
      <c r="H32" s="143"/>
      <c r="I32" s="137"/>
      <c r="J32" s="143"/>
      <c r="K32" s="137"/>
      <c r="L32" s="34"/>
      <c r="M32" s="34"/>
    </row>
    <row r="33" spans="1:13" s="10" customFormat="1" ht="20.399999999999999">
      <c r="A33" s="129" t="s">
        <v>138</v>
      </c>
      <c r="B33" s="155"/>
      <c r="C33" s="171"/>
      <c r="D33" s="200"/>
      <c r="E33" s="137"/>
      <c r="F33" s="136"/>
      <c r="G33" s="137"/>
      <c r="H33" s="143"/>
      <c r="I33" s="137"/>
      <c r="J33" s="143"/>
      <c r="K33" s="137"/>
      <c r="L33" s="34"/>
      <c r="M33" s="34"/>
    </row>
    <row r="34" spans="1:13" s="10" customFormat="1" ht="20.399999999999999">
      <c r="A34" s="155"/>
      <c r="B34" s="129" t="s">
        <v>139</v>
      </c>
      <c r="C34" s="171"/>
      <c r="D34" s="200"/>
      <c r="E34" s="143">
        <v>-56301</v>
      </c>
      <c r="F34" s="143"/>
      <c r="G34" s="143">
        <v>-38978</v>
      </c>
      <c r="H34" s="143"/>
      <c r="I34" s="143">
        <v>-56301</v>
      </c>
      <c r="J34" s="143"/>
      <c r="K34" s="143">
        <v>-38978</v>
      </c>
      <c r="L34" s="34"/>
      <c r="M34" s="34"/>
    </row>
    <row r="35" spans="1:13" s="10" customFormat="1" ht="20.399999999999999">
      <c r="A35" s="129" t="s">
        <v>148</v>
      </c>
      <c r="B35" s="155"/>
      <c r="C35" s="171"/>
      <c r="D35" s="200"/>
      <c r="E35" s="137"/>
      <c r="F35" s="136"/>
      <c r="G35" s="137"/>
      <c r="H35" s="143"/>
      <c r="I35" s="137"/>
      <c r="J35" s="143"/>
      <c r="K35" s="137"/>
      <c r="L35" s="34"/>
      <c r="M35" s="34"/>
    </row>
    <row r="36" spans="1:13" s="10" customFormat="1" ht="20.399999999999999">
      <c r="A36" s="155"/>
      <c r="B36" s="129" t="s">
        <v>80</v>
      </c>
      <c r="C36" s="134"/>
      <c r="D36" s="200"/>
      <c r="E36" s="151" t="s">
        <v>110</v>
      </c>
      <c r="F36" s="136"/>
      <c r="G36" s="151">
        <v>-26</v>
      </c>
      <c r="H36" s="143"/>
      <c r="I36" s="151" t="s">
        <v>110</v>
      </c>
      <c r="J36" s="143"/>
      <c r="K36" s="151" t="s">
        <v>110</v>
      </c>
      <c r="L36" s="34"/>
      <c r="M36" s="34"/>
    </row>
    <row r="37" spans="1:13" s="5" customFormat="1" thickBot="1">
      <c r="A37" s="155" t="s">
        <v>178</v>
      </c>
      <c r="B37" s="155"/>
      <c r="C37" s="171"/>
      <c r="D37" s="200"/>
      <c r="E37" s="193">
        <f>SUM(E27:E36)</f>
        <v>-457840</v>
      </c>
      <c r="F37" s="202"/>
      <c r="G37" s="193">
        <f>SUM(G27:G36)</f>
        <v>199903</v>
      </c>
      <c r="H37" s="191"/>
      <c r="I37" s="193">
        <f>SUM(I27:I36)</f>
        <v>-159618</v>
      </c>
      <c r="J37" s="191"/>
      <c r="K37" s="193">
        <f>SUM(K27:K36)</f>
        <v>-78816</v>
      </c>
      <c r="L37" s="32"/>
      <c r="M37" s="32"/>
    </row>
    <row r="38" spans="1:13" s="10" customFormat="1" ht="30.6" customHeight="1" thickTop="1">
      <c r="A38" s="152" t="s">
        <v>169</v>
      </c>
      <c r="B38" s="152"/>
      <c r="C38" s="171"/>
      <c r="D38" s="200"/>
      <c r="E38" s="136"/>
      <c r="F38" s="136"/>
      <c r="G38" s="136"/>
      <c r="H38" s="136"/>
      <c r="I38" s="136"/>
      <c r="J38" s="136"/>
      <c r="K38" s="136"/>
      <c r="L38" s="34"/>
      <c r="M38" s="34"/>
    </row>
    <row r="39" spans="1:13" s="5" customFormat="1" ht="19.8">
      <c r="A39" s="129"/>
      <c r="B39" s="127" t="s">
        <v>81</v>
      </c>
      <c r="C39" s="134"/>
      <c r="D39" s="123"/>
      <c r="E39" s="174">
        <v>-305969</v>
      </c>
      <c r="F39" s="174"/>
      <c r="G39" s="174">
        <v>47671</v>
      </c>
      <c r="H39" s="174"/>
      <c r="I39" s="174">
        <v>-103317</v>
      </c>
      <c r="J39" s="174"/>
      <c r="K39" s="174">
        <v>-39838</v>
      </c>
      <c r="L39" s="32"/>
      <c r="M39" s="32"/>
    </row>
    <row r="40" spans="1:13" s="5" customFormat="1" ht="19.8">
      <c r="A40" s="129"/>
      <c r="B40" s="127" t="s">
        <v>82</v>
      </c>
      <c r="C40" s="134"/>
      <c r="D40" s="123"/>
      <c r="E40" s="143">
        <v>-39870</v>
      </c>
      <c r="F40" s="174"/>
      <c r="G40" s="143">
        <v>19042</v>
      </c>
      <c r="H40" s="174"/>
      <c r="I40" s="151" t="s">
        <v>110</v>
      </c>
      <c r="J40" s="143"/>
      <c r="K40" s="151" t="s">
        <v>110</v>
      </c>
      <c r="L40" s="32"/>
      <c r="M40" s="32"/>
    </row>
    <row r="41" spans="1:13" s="5" customFormat="1" ht="21" customHeight="1" thickBot="1">
      <c r="A41" s="129"/>
      <c r="B41" s="169"/>
      <c r="C41" s="134"/>
      <c r="D41" s="123"/>
      <c r="E41" s="194">
        <f>E27</f>
        <v>-345839</v>
      </c>
      <c r="F41" s="136"/>
      <c r="G41" s="194">
        <f>G27</f>
        <v>66713</v>
      </c>
      <c r="H41" s="143"/>
      <c r="I41" s="194">
        <f>I27</f>
        <v>-103317</v>
      </c>
      <c r="J41" s="143"/>
      <c r="K41" s="194">
        <f>SUM(K39:K40)</f>
        <v>-39838</v>
      </c>
      <c r="L41" s="32"/>
      <c r="M41" s="32"/>
    </row>
    <row r="42" spans="1:13" s="5" customFormat="1" ht="24.6" customHeight="1" thickTop="1">
      <c r="A42" s="155" t="s">
        <v>170</v>
      </c>
      <c r="B42" s="169"/>
      <c r="C42" s="171"/>
      <c r="D42" s="123"/>
      <c r="E42" s="174"/>
      <c r="F42" s="174"/>
      <c r="G42" s="174"/>
      <c r="H42" s="174"/>
      <c r="I42" s="174"/>
      <c r="J42" s="174"/>
      <c r="K42" s="174"/>
      <c r="L42" s="32"/>
      <c r="M42" s="32"/>
    </row>
    <row r="43" spans="1:13" s="5" customFormat="1" ht="19.8">
      <c r="A43" s="129"/>
      <c r="B43" s="127" t="s">
        <v>81</v>
      </c>
      <c r="C43" s="134"/>
      <c r="D43" s="123"/>
      <c r="E43" s="143">
        <v>-409610</v>
      </c>
      <c r="F43" s="174"/>
      <c r="G43" s="174">
        <v>174845</v>
      </c>
      <c r="H43" s="174"/>
      <c r="I43" s="143">
        <v>-159618</v>
      </c>
      <c r="J43" s="174"/>
      <c r="K43" s="174">
        <v>-78816</v>
      </c>
      <c r="L43" s="32"/>
      <c r="M43" s="40"/>
    </row>
    <row r="44" spans="1:13" s="5" customFormat="1" ht="19.8">
      <c r="A44" s="129"/>
      <c r="B44" s="127" t="s">
        <v>82</v>
      </c>
      <c r="C44" s="134"/>
      <c r="D44" s="123"/>
      <c r="E44" s="143">
        <v>-48230</v>
      </c>
      <c r="F44" s="174"/>
      <c r="G44" s="143">
        <v>25058</v>
      </c>
      <c r="H44" s="174"/>
      <c r="I44" s="151" t="s">
        <v>110</v>
      </c>
      <c r="J44" s="143"/>
      <c r="K44" s="151" t="s">
        <v>110</v>
      </c>
      <c r="L44" s="32"/>
      <c r="M44" s="40"/>
    </row>
    <row r="45" spans="1:13" s="5" customFormat="1" thickBot="1">
      <c r="A45" s="129"/>
      <c r="B45" s="155"/>
      <c r="C45" s="134"/>
      <c r="D45" s="123"/>
      <c r="E45" s="194">
        <f>SUM(E43:E44)</f>
        <v>-457840</v>
      </c>
      <c r="F45" s="174"/>
      <c r="G45" s="194">
        <f>SUM(G43:G44)</f>
        <v>199903</v>
      </c>
      <c r="H45" s="174"/>
      <c r="I45" s="194">
        <f>SUM(I43:I44)</f>
        <v>-159618</v>
      </c>
      <c r="J45" s="174"/>
      <c r="K45" s="194">
        <f>SUM(K43:K44)</f>
        <v>-78816</v>
      </c>
      <c r="L45" s="32"/>
      <c r="M45" s="40"/>
    </row>
    <row r="46" spans="1:13" s="5" customFormat="1" ht="13.35" customHeight="1" thickTop="1">
      <c r="A46" s="155"/>
      <c r="C46" s="171"/>
      <c r="D46" s="200"/>
      <c r="E46" s="137"/>
      <c r="F46" s="136"/>
      <c r="G46" s="137"/>
      <c r="H46" s="143"/>
      <c r="I46" s="137"/>
      <c r="J46" s="143"/>
      <c r="K46" s="137"/>
      <c r="L46" s="32"/>
      <c r="M46" s="32"/>
    </row>
    <row r="47" spans="1:13" s="5" customFormat="1" ht="21" customHeight="1">
      <c r="A47" s="155" t="s">
        <v>171</v>
      </c>
      <c r="B47" s="129"/>
      <c r="C47" s="142"/>
      <c r="D47" s="123"/>
      <c r="E47" s="174"/>
      <c r="F47" s="174"/>
      <c r="G47" s="174"/>
      <c r="H47" s="174"/>
      <c r="I47" s="174"/>
      <c r="J47" s="174"/>
      <c r="K47" s="174"/>
      <c r="L47" s="32"/>
      <c r="M47" s="32"/>
    </row>
    <row r="48" spans="1:13" s="5" customFormat="1" ht="20.399999999999999" thickBot="1">
      <c r="A48" s="129"/>
      <c r="B48" s="127" t="s">
        <v>83</v>
      </c>
      <c r="C48" s="142">
        <v>29</v>
      </c>
      <c r="D48" s="123"/>
      <c r="E48" s="195">
        <f>(E39*1000)/E49</f>
        <v>-1.1187381884943455E-2</v>
      </c>
      <c r="F48" s="137"/>
      <c r="G48" s="195">
        <f>(G39*1000)/G49</f>
        <v>1.7430317510503987E-3</v>
      </c>
      <c r="H48" s="137"/>
      <c r="I48" s="195">
        <f>(I39*1000)/I49</f>
        <v>-3.7776596132506985E-3</v>
      </c>
      <c r="J48" s="137"/>
      <c r="K48" s="195">
        <f>(K39*1000)/K49</f>
        <v>-1.4566276960488722E-3</v>
      </c>
      <c r="L48" s="32"/>
      <c r="M48" s="32"/>
    </row>
    <row r="49" spans="1:13" s="5" customFormat="1" thickTop="1" thickBot="1">
      <c r="A49" s="129"/>
      <c r="B49" s="127" t="s">
        <v>84</v>
      </c>
      <c r="C49" s="142">
        <v>29</v>
      </c>
      <c r="D49" s="123"/>
      <c r="E49" s="41">
        <v>27349473107</v>
      </c>
      <c r="F49" s="136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ht="43.8" customHeight="1" thickTop="1"/>
    <row r="51" spans="1:13" ht="19.05" customHeight="1">
      <c r="A51" s="129" t="s">
        <v>193</v>
      </c>
    </row>
    <row r="52" spans="1:13" ht="19.05" customHeight="1"/>
    <row r="53" spans="1:13" ht="19.05" customHeight="1"/>
    <row r="54" spans="1:13" ht="19.05" customHeight="1"/>
    <row r="55" spans="1:13" ht="19.05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3" top="1" bottom="0.5" header="0.511811023622047" footer="0.511811023622047"/>
  <pageSetup paperSize="9" scale="69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55"/>
  <sheetViews>
    <sheetView view="pageBreakPreview" topLeftCell="A35" zoomScaleNormal="81" zoomScaleSheetLayoutView="100" workbookViewId="0">
      <selection activeCell="E39" sqref="E39"/>
    </sheetView>
  </sheetViews>
  <sheetFormatPr defaultColWidth="11" defaultRowHeight="21"/>
  <cols>
    <col min="1" max="1" width="2.21875" style="196" customWidth="1"/>
    <col min="2" max="2" width="58.5546875" style="196" customWidth="1"/>
    <col min="3" max="3" width="9" style="196" customWidth="1"/>
    <col min="4" max="4" width="3.5546875" style="196" customWidth="1"/>
    <col min="5" max="5" width="13.21875" style="197" customWidth="1"/>
    <col min="6" max="6" width="0.77734375" style="197" customWidth="1"/>
    <col min="7" max="7" width="13.44140625" style="197" customWidth="1"/>
    <col min="8" max="8" width="0.77734375" style="197" customWidth="1"/>
    <col min="9" max="9" width="13.21875" style="197" customWidth="1"/>
    <col min="10" max="10" width="0.77734375" style="197" customWidth="1"/>
    <col min="11" max="11" width="14.21875" style="197" customWidth="1"/>
    <col min="12" max="13" width="11" style="188"/>
    <col min="14" max="256" width="11" style="189"/>
    <col min="257" max="257" width="2.21875" style="189" customWidth="1"/>
    <col min="258" max="258" width="66.77734375" style="189" customWidth="1"/>
    <col min="259" max="259" width="9" style="189" customWidth="1"/>
    <col min="260" max="260" width="6.44140625" style="189" customWidth="1"/>
    <col min="261" max="261" width="13.21875" style="189" customWidth="1"/>
    <col min="262" max="262" width="0.77734375" style="189" customWidth="1"/>
    <col min="263" max="263" width="13.44140625" style="189" bestFit="1" customWidth="1"/>
    <col min="264" max="264" width="0.77734375" style="189" customWidth="1"/>
    <col min="265" max="265" width="13.21875" style="189" customWidth="1"/>
    <col min="266" max="266" width="0.77734375" style="189" customWidth="1"/>
    <col min="267" max="267" width="14.21875" style="189" customWidth="1"/>
    <col min="268" max="512" width="11" style="189"/>
    <col min="513" max="513" width="2.21875" style="189" customWidth="1"/>
    <col min="514" max="514" width="66.77734375" style="189" customWidth="1"/>
    <col min="515" max="515" width="9" style="189" customWidth="1"/>
    <col min="516" max="516" width="6.44140625" style="189" customWidth="1"/>
    <col min="517" max="517" width="13.21875" style="189" customWidth="1"/>
    <col min="518" max="518" width="0.77734375" style="189" customWidth="1"/>
    <col min="519" max="519" width="13.44140625" style="189" bestFit="1" customWidth="1"/>
    <col min="520" max="520" width="0.77734375" style="189" customWidth="1"/>
    <col min="521" max="521" width="13.21875" style="189" customWidth="1"/>
    <col min="522" max="522" width="0.77734375" style="189" customWidth="1"/>
    <col min="523" max="523" width="14.21875" style="189" customWidth="1"/>
    <col min="524" max="768" width="11" style="189"/>
    <col min="769" max="769" width="2.21875" style="189" customWidth="1"/>
    <col min="770" max="770" width="66.77734375" style="189" customWidth="1"/>
    <col min="771" max="771" width="9" style="189" customWidth="1"/>
    <col min="772" max="772" width="6.44140625" style="189" customWidth="1"/>
    <col min="773" max="773" width="13.21875" style="189" customWidth="1"/>
    <col min="774" max="774" width="0.77734375" style="189" customWidth="1"/>
    <col min="775" max="775" width="13.44140625" style="189" bestFit="1" customWidth="1"/>
    <col min="776" max="776" width="0.77734375" style="189" customWidth="1"/>
    <col min="777" max="777" width="13.21875" style="189" customWidth="1"/>
    <col min="778" max="778" width="0.77734375" style="189" customWidth="1"/>
    <col min="779" max="779" width="14.21875" style="189" customWidth="1"/>
    <col min="780" max="1024" width="11" style="189"/>
    <col min="1025" max="1025" width="2.21875" style="189" customWidth="1"/>
    <col min="1026" max="1026" width="66.77734375" style="189" customWidth="1"/>
    <col min="1027" max="1027" width="9" style="189" customWidth="1"/>
    <col min="1028" max="1028" width="6.44140625" style="189" customWidth="1"/>
    <col min="1029" max="1029" width="13.21875" style="189" customWidth="1"/>
    <col min="1030" max="1030" width="0.77734375" style="189" customWidth="1"/>
    <col min="1031" max="1031" width="13.44140625" style="189" bestFit="1" customWidth="1"/>
    <col min="1032" max="1032" width="0.77734375" style="189" customWidth="1"/>
    <col min="1033" max="1033" width="13.21875" style="189" customWidth="1"/>
    <col min="1034" max="1034" width="0.77734375" style="189" customWidth="1"/>
    <col min="1035" max="1035" width="14.21875" style="189" customWidth="1"/>
    <col min="1036" max="1280" width="11" style="189"/>
    <col min="1281" max="1281" width="2.21875" style="189" customWidth="1"/>
    <col min="1282" max="1282" width="66.77734375" style="189" customWidth="1"/>
    <col min="1283" max="1283" width="9" style="189" customWidth="1"/>
    <col min="1284" max="1284" width="6.44140625" style="189" customWidth="1"/>
    <col min="1285" max="1285" width="13.21875" style="189" customWidth="1"/>
    <col min="1286" max="1286" width="0.77734375" style="189" customWidth="1"/>
    <col min="1287" max="1287" width="13.44140625" style="189" bestFit="1" customWidth="1"/>
    <col min="1288" max="1288" width="0.77734375" style="189" customWidth="1"/>
    <col min="1289" max="1289" width="13.21875" style="189" customWidth="1"/>
    <col min="1290" max="1290" width="0.77734375" style="189" customWidth="1"/>
    <col min="1291" max="1291" width="14.21875" style="189" customWidth="1"/>
    <col min="1292" max="1536" width="11" style="189"/>
    <col min="1537" max="1537" width="2.21875" style="189" customWidth="1"/>
    <col min="1538" max="1538" width="66.77734375" style="189" customWidth="1"/>
    <col min="1539" max="1539" width="9" style="189" customWidth="1"/>
    <col min="1540" max="1540" width="6.44140625" style="189" customWidth="1"/>
    <col min="1541" max="1541" width="13.21875" style="189" customWidth="1"/>
    <col min="1542" max="1542" width="0.77734375" style="189" customWidth="1"/>
    <col min="1543" max="1543" width="13.44140625" style="189" bestFit="1" customWidth="1"/>
    <col min="1544" max="1544" width="0.77734375" style="189" customWidth="1"/>
    <col min="1545" max="1545" width="13.21875" style="189" customWidth="1"/>
    <col min="1546" max="1546" width="0.77734375" style="189" customWidth="1"/>
    <col min="1547" max="1547" width="14.21875" style="189" customWidth="1"/>
    <col min="1548" max="1792" width="11" style="189"/>
    <col min="1793" max="1793" width="2.21875" style="189" customWidth="1"/>
    <col min="1794" max="1794" width="66.77734375" style="189" customWidth="1"/>
    <col min="1795" max="1795" width="9" style="189" customWidth="1"/>
    <col min="1796" max="1796" width="6.44140625" style="189" customWidth="1"/>
    <col min="1797" max="1797" width="13.21875" style="189" customWidth="1"/>
    <col min="1798" max="1798" width="0.77734375" style="189" customWidth="1"/>
    <col min="1799" max="1799" width="13.44140625" style="189" bestFit="1" customWidth="1"/>
    <col min="1800" max="1800" width="0.77734375" style="189" customWidth="1"/>
    <col min="1801" max="1801" width="13.21875" style="189" customWidth="1"/>
    <col min="1802" max="1802" width="0.77734375" style="189" customWidth="1"/>
    <col min="1803" max="1803" width="14.21875" style="189" customWidth="1"/>
    <col min="1804" max="2048" width="11" style="189"/>
    <col min="2049" max="2049" width="2.21875" style="189" customWidth="1"/>
    <col min="2050" max="2050" width="66.77734375" style="189" customWidth="1"/>
    <col min="2051" max="2051" width="9" style="189" customWidth="1"/>
    <col min="2052" max="2052" width="6.44140625" style="189" customWidth="1"/>
    <col min="2053" max="2053" width="13.21875" style="189" customWidth="1"/>
    <col min="2054" max="2054" width="0.77734375" style="189" customWidth="1"/>
    <col min="2055" max="2055" width="13.44140625" style="189" bestFit="1" customWidth="1"/>
    <col min="2056" max="2056" width="0.77734375" style="189" customWidth="1"/>
    <col min="2057" max="2057" width="13.21875" style="189" customWidth="1"/>
    <col min="2058" max="2058" width="0.77734375" style="189" customWidth="1"/>
    <col min="2059" max="2059" width="14.21875" style="189" customWidth="1"/>
    <col min="2060" max="2304" width="11" style="189"/>
    <col min="2305" max="2305" width="2.21875" style="189" customWidth="1"/>
    <col min="2306" max="2306" width="66.77734375" style="189" customWidth="1"/>
    <col min="2307" max="2307" width="9" style="189" customWidth="1"/>
    <col min="2308" max="2308" width="6.44140625" style="189" customWidth="1"/>
    <col min="2309" max="2309" width="13.21875" style="189" customWidth="1"/>
    <col min="2310" max="2310" width="0.77734375" style="189" customWidth="1"/>
    <col min="2311" max="2311" width="13.44140625" style="189" bestFit="1" customWidth="1"/>
    <col min="2312" max="2312" width="0.77734375" style="189" customWidth="1"/>
    <col min="2313" max="2313" width="13.21875" style="189" customWidth="1"/>
    <col min="2314" max="2314" width="0.77734375" style="189" customWidth="1"/>
    <col min="2315" max="2315" width="14.21875" style="189" customWidth="1"/>
    <col min="2316" max="2560" width="11" style="189"/>
    <col min="2561" max="2561" width="2.21875" style="189" customWidth="1"/>
    <col min="2562" max="2562" width="66.77734375" style="189" customWidth="1"/>
    <col min="2563" max="2563" width="9" style="189" customWidth="1"/>
    <col min="2564" max="2564" width="6.44140625" style="189" customWidth="1"/>
    <col min="2565" max="2565" width="13.21875" style="189" customWidth="1"/>
    <col min="2566" max="2566" width="0.77734375" style="189" customWidth="1"/>
    <col min="2567" max="2567" width="13.44140625" style="189" bestFit="1" customWidth="1"/>
    <col min="2568" max="2568" width="0.77734375" style="189" customWidth="1"/>
    <col min="2569" max="2569" width="13.21875" style="189" customWidth="1"/>
    <col min="2570" max="2570" width="0.77734375" style="189" customWidth="1"/>
    <col min="2571" max="2571" width="14.21875" style="189" customWidth="1"/>
    <col min="2572" max="2816" width="11" style="189"/>
    <col min="2817" max="2817" width="2.21875" style="189" customWidth="1"/>
    <col min="2818" max="2818" width="66.77734375" style="189" customWidth="1"/>
    <col min="2819" max="2819" width="9" style="189" customWidth="1"/>
    <col min="2820" max="2820" width="6.44140625" style="189" customWidth="1"/>
    <col min="2821" max="2821" width="13.21875" style="189" customWidth="1"/>
    <col min="2822" max="2822" width="0.77734375" style="189" customWidth="1"/>
    <col min="2823" max="2823" width="13.44140625" style="189" bestFit="1" customWidth="1"/>
    <col min="2824" max="2824" width="0.77734375" style="189" customWidth="1"/>
    <col min="2825" max="2825" width="13.21875" style="189" customWidth="1"/>
    <col min="2826" max="2826" width="0.77734375" style="189" customWidth="1"/>
    <col min="2827" max="2827" width="14.21875" style="189" customWidth="1"/>
    <col min="2828" max="3072" width="11" style="189"/>
    <col min="3073" max="3073" width="2.21875" style="189" customWidth="1"/>
    <col min="3074" max="3074" width="66.77734375" style="189" customWidth="1"/>
    <col min="3075" max="3075" width="9" style="189" customWidth="1"/>
    <col min="3076" max="3076" width="6.44140625" style="189" customWidth="1"/>
    <col min="3077" max="3077" width="13.21875" style="189" customWidth="1"/>
    <col min="3078" max="3078" width="0.77734375" style="189" customWidth="1"/>
    <col min="3079" max="3079" width="13.44140625" style="189" bestFit="1" customWidth="1"/>
    <col min="3080" max="3080" width="0.77734375" style="189" customWidth="1"/>
    <col min="3081" max="3081" width="13.21875" style="189" customWidth="1"/>
    <col min="3082" max="3082" width="0.77734375" style="189" customWidth="1"/>
    <col min="3083" max="3083" width="14.21875" style="189" customWidth="1"/>
    <col min="3084" max="3328" width="11" style="189"/>
    <col min="3329" max="3329" width="2.21875" style="189" customWidth="1"/>
    <col min="3330" max="3330" width="66.77734375" style="189" customWidth="1"/>
    <col min="3331" max="3331" width="9" style="189" customWidth="1"/>
    <col min="3332" max="3332" width="6.44140625" style="189" customWidth="1"/>
    <col min="3333" max="3333" width="13.21875" style="189" customWidth="1"/>
    <col min="3334" max="3334" width="0.77734375" style="189" customWidth="1"/>
    <col min="3335" max="3335" width="13.44140625" style="189" bestFit="1" customWidth="1"/>
    <col min="3336" max="3336" width="0.77734375" style="189" customWidth="1"/>
    <col min="3337" max="3337" width="13.21875" style="189" customWidth="1"/>
    <col min="3338" max="3338" width="0.77734375" style="189" customWidth="1"/>
    <col min="3339" max="3339" width="14.21875" style="189" customWidth="1"/>
    <col min="3340" max="3584" width="11" style="189"/>
    <col min="3585" max="3585" width="2.21875" style="189" customWidth="1"/>
    <col min="3586" max="3586" width="66.77734375" style="189" customWidth="1"/>
    <col min="3587" max="3587" width="9" style="189" customWidth="1"/>
    <col min="3588" max="3588" width="6.44140625" style="189" customWidth="1"/>
    <col min="3589" max="3589" width="13.21875" style="189" customWidth="1"/>
    <col min="3590" max="3590" width="0.77734375" style="189" customWidth="1"/>
    <col min="3591" max="3591" width="13.44140625" style="189" bestFit="1" customWidth="1"/>
    <col min="3592" max="3592" width="0.77734375" style="189" customWidth="1"/>
    <col min="3593" max="3593" width="13.21875" style="189" customWidth="1"/>
    <col min="3594" max="3594" width="0.77734375" style="189" customWidth="1"/>
    <col min="3595" max="3595" width="14.21875" style="189" customWidth="1"/>
    <col min="3596" max="3840" width="11" style="189"/>
    <col min="3841" max="3841" width="2.21875" style="189" customWidth="1"/>
    <col min="3842" max="3842" width="66.77734375" style="189" customWidth="1"/>
    <col min="3843" max="3843" width="9" style="189" customWidth="1"/>
    <col min="3844" max="3844" width="6.44140625" style="189" customWidth="1"/>
    <col min="3845" max="3845" width="13.21875" style="189" customWidth="1"/>
    <col min="3846" max="3846" width="0.77734375" style="189" customWidth="1"/>
    <col min="3847" max="3847" width="13.44140625" style="189" bestFit="1" customWidth="1"/>
    <col min="3848" max="3848" width="0.77734375" style="189" customWidth="1"/>
    <col min="3849" max="3849" width="13.21875" style="189" customWidth="1"/>
    <col min="3850" max="3850" width="0.77734375" style="189" customWidth="1"/>
    <col min="3851" max="3851" width="14.21875" style="189" customWidth="1"/>
    <col min="3852" max="4096" width="11" style="189"/>
    <col min="4097" max="4097" width="2.21875" style="189" customWidth="1"/>
    <col min="4098" max="4098" width="66.77734375" style="189" customWidth="1"/>
    <col min="4099" max="4099" width="9" style="189" customWidth="1"/>
    <col min="4100" max="4100" width="6.44140625" style="189" customWidth="1"/>
    <col min="4101" max="4101" width="13.21875" style="189" customWidth="1"/>
    <col min="4102" max="4102" width="0.77734375" style="189" customWidth="1"/>
    <col min="4103" max="4103" width="13.44140625" style="189" bestFit="1" customWidth="1"/>
    <col min="4104" max="4104" width="0.77734375" style="189" customWidth="1"/>
    <col min="4105" max="4105" width="13.21875" style="189" customWidth="1"/>
    <col min="4106" max="4106" width="0.77734375" style="189" customWidth="1"/>
    <col min="4107" max="4107" width="14.21875" style="189" customWidth="1"/>
    <col min="4108" max="4352" width="11" style="189"/>
    <col min="4353" max="4353" width="2.21875" style="189" customWidth="1"/>
    <col min="4354" max="4354" width="66.77734375" style="189" customWidth="1"/>
    <col min="4355" max="4355" width="9" style="189" customWidth="1"/>
    <col min="4356" max="4356" width="6.44140625" style="189" customWidth="1"/>
    <col min="4357" max="4357" width="13.21875" style="189" customWidth="1"/>
    <col min="4358" max="4358" width="0.77734375" style="189" customWidth="1"/>
    <col min="4359" max="4359" width="13.44140625" style="189" bestFit="1" customWidth="1"/>
    <col min="4360" max="4360" width="0.77734375" style="189" customWidth="1"/>
    <col min="4361" max="4361" width="13.21875" style="189" customWidth="1"/>
    <col min="4362" max="4362" width="0.77734375" style="189" customWidth="1"/>
    <col min="4363" max="4363" width="14.21875" style="189" customWidth="1"/>
    <col min="4364" max="4608" width="11" style="189"/>
    <col min="4609" max="4609" width="2.21875" style="189" customWidth="1"/>
    <col min="4610" max="4610" width="66.77734375" style="189" customWidth="1"/>
    <col min="4611" max="4611" width="9" style="189" customWidth="1"/>
    <col min="4612" max="4612" width="6.44140625" style="189" customWidth="1"/>
    <col min="4613" max="4613" width="13.21875" style="189" customWidth="1"/>
    <col min="4614" max="4614" width="0.77734375" style="189" customWidth="1"/>
    <col min="4615" max="4615" width="13.44140625" style="189" bestFit="1" customWidth="1"/>
    <col min="4616" max="4616" width="0.77734375" style="189" customWidth="1"/>
    <col min="4617" max="4617" width="13.21875" style="189" customWidth="1"/>
    <col min="4618" max="4618" width="0.77734375" style="189" customWidth="1"/>
    <col min="4619" max="4619" width="14.21875" style="189" customWidth="1"/>
    <col min="4620" max="4864" width="11" style="189"/>
    <col min="4865" max="4865" width="2.21875" style="189" customWidth="1"/>
    <col min="4866" max="4866" width="66.77734375" style="189" customWidth="1"/>
    <col min="4867" max="4867" width="9" style="189" customWidth="1"/>
    <col min="4868" max="4868" width="6.44140625" style="189" customWidth="1"/>
    <col min="4869" max="4869" width="13.21875" style="189" customWidth="1"/>
    <col min="4870" max="4870" width="0.77734375" style="189" customWidth="1"/>
    <col min="4871" max="4871" width="13.44140625" style="189" bestFit="1" customWidth="1"/>
    <col min="4872" max="4872" width="0.77734375" style="189" customWidth="1"/>
    <col min="4873" max="4873" width="13.21875" style="189" customWidth="1"/>
    <col min="4874" max="4874" width="0.77734375" style="189" customWidth="1"/>
    <col min="4875" max="4875" width="14.21875" style="189" customWidth="1"/>
    <col min="4876" max="5120" width="11" style="189"/>
    <col min="5121" max="5121" width="2.21875" style="189" customWidth="1"/>
    <col min="5122" max="5122" width="66.77734375" style="189" customWidth="1"/>
    <col min="5123" max="5123" width="9" style="189" customWidth="1"/>
    <col min="5124" max="5124" width="6.44140625" style="189" customWidth="1"/>
    <col min="5125" max="5125" width="13.21875" style="189" customWidth="1"/>
    <col min="5126" max="5126" width="0.77734375" style="189" customWidth="1"/>
    <col min="5127" max="5127" width="13.44140625" style="189" bestFit="1" customWidth="1"/>
    <col min="5128" max="5128" width="0.77734375" style="189" customWidth="1"/>
    <col min="5129" max="5129" width="13.21875" style="189" customWidth="1"/>
    <col min="5130" max="5130" width="0.77734375" style="189" customWidth="1"/>
    <col min="5131" max="5131" width="14.21875" style="189" customWidth="1"/>
    <col min="5132" max="5376" width="11" style="189"/>
    <col min="5377" max="5377" width="2.21875" style="189" customWidth="1"/>
    <col min="5378" max="5378" width="66.77734375" style="189" customWidth="1"/>
    <col min="5379" max="5379" width="9" style="189" customWidth="1"/>
    <col min="5380" max="5380" width="6.44140625" style="189" customWidth="1"/>
    <col min="5381" max="5381" width="13.21875" style="189" customWidth="1"/>
    <col min="5382" max="5382" width="0.77734375" style="189" customWidth="1"/>
    <col min="5383" max="5383" width="13.44140625" style="189" bestFit="1" customWidth="1"/>
    <col min="5384" max="5384" width="0.77734375" style="189" customWidth="1"/>
    <col min="5385" max="5385" width="13.21875" style="189" customWidth="1"/>
    <col min="5386" max="5386" width="0.77734375" style="189" customWidth="1"/>
    <col min="5387" max="5387" width="14.21875" style="189" customWidth="1"/>
    <col min="5388" max="5632" width="11" style="189"/>
    <col min="5633" max="5633" width="2.21875" style="189" customWidth="1"/>
    <col min="5634" max="5634" width="66.77734375" style="189" customWidth="1"/>
    <col min="5635" max="5635" width="9" style="189" customWidth="1"/>
    <col min="5636" max="5636" width="6.44140625" style="189" customWidth="1"/>
    <col min="5637" max="5637" width="13.21875" style="189" customWidth="1"/>
    <col min="5638" max="5638" width="0.77734375" style="189" customWidth="1"/>
    <col min="5639" max="5639" width="13.44140625" style="189" bestFit="1" customWidth="1"/>
    <col min="5640" max="5640" width="0.77734375" style="189" customWidth="1"/>
    <col min="5641" max="5641" width="13.21875" style="189" customWidth="1"/>
    <col min="5642" max="5642" width="0.77734375" style="189" customWidth="1"/>
    <col min="5643" max="5643" width="14.21875" style="189" customWidth="1"/>
    <col min="5644" max="5888" width="11" style="189"/>
    <col min="5889" max="5889" width="2.21875" style="189" customWidth="1"/>
    <col min="5890" max="5890" width="66.77734375" style="189" customWidth="1"/>
    <col min="5891" max="5891" width="9" style="189" customWidth="1"/>
    <col min="5892" max="5892" width="6.44140625" style="189" customWidth="1"/>
    <col min="5893" max="5893" width="13.21875" style="189" customWidth="1"/>
    <col min="5894" max="5894" width="0.77734375" style="189" customWidth="1"/>
    <col min="5895" max="5895" width="13.44140625" style="189" bestFit="1" customWidth="1"/>
    <col min="5896" max="5896" width="0.77734375" style="189" customWidth="1"/>
    <col min="5897" max="5897" width="13.21875" style="189" customWidth="1"/>
    <col min="5898" max="5898" width="0.77734375" style="189" customWidth="1"/>
    <col min="5899" max="5899" width="14.21875" style="189" customWidth="1"/>
    <col min="5900" max="6144" width="11" style="189"/>
    <col min="6145" max="6145" width="2.21875" style="189" customWidth="1"/>
    <col min="6146" max="6146" width="66.77734375" style="189" customWidth="1"/>
    <col min="6147" max="6147" width="9" style="189" customWidth="1"/>
    <col min="6148" max="6148" width="6.44140625" style="189" customWidth="1"/>
    <col min="6149" max="6149" width="13.21875" style="189" customWidth="1"/>
    <col min="6150" max="6150" width="0.77734375" style="189" customWidth="1"/>
    <col min="6151" max="6151" width="13.44140625" style="189" bestFit="1" customWidth="1"/>
    <col min="6152" max="6152" width="0.77734375" style="189" customWidth="1"/>
    <col min="6153" max="6153" width="13.21875" style="189" customWidth="1"/>
    <col min="6154" max="6154" width="0.77734375" style="189" customWidth="1"/>
    <col min="6155" max="6155" width="14.21875" style="189" customWidth="1"/>
    <col min="6156" max="6400" width="11" style="189"/>
    <col min="6401" max="6401" width="2.21875" style="189" customWidth="1"/>
    <col min="6402" max="6402" width="66.77734375" style="189" customWidth="1"/>
    <col min="6403" max="6403" width="9" style="189" customWidth="1"/>
    <col min="6404" max="6404" width="6.44140625" style="189" customWidth="1"/>
    <col min="6405" max="6405" width="13.21875" style="189" customWidth="1"/>
    <col min="6406" max="6406" width="0.77734375" style="189" customWidth="1"/>
    <col min="6407" max="6407" width="13.44140625" style="189" bestFit="1" customWidth="1"/>
    <col min="6408" max="6408" width="0.77734375" style="189" customWidth="1"/>
    <col min="6409" max="6409" width="13.21875" style="189" customWidth="1"/>
    <col min="6410" max="6410" width="0.77734375" style="189" customWidth="1"/>
    <col min="6411" max="6411" width="14.21875" style="189" customWidth="1"/>
    <col min="6412" max="6656" width="11" style="189"/>
    <col min="6657" max="6657" width="2.21875" style="189" customWidth="1"/>
    <col min="6658" max="6658" width="66.77734375" style="189" customWidth="1"/>
    <col min="6659" max="6659" width="9" style="189" customWidth="1"/>
    <col min="6660" max="6660" width="6.44140625" style="189" customWidth="1"/>
    <col min="6661" max="6661" width="13.21875" style="189" customWidth="1"/>
    <col min="6662" max="6662" width="0.77734375" style="189" customWidth="1"/>
    <col min="6663" max="6663" width="13.44140625" style="189" bestFit="1" customWidth="1"/>
    <col min="6664" max="6664" width="0.77734375" style="189" customWidth="1"/>
    <col min="6665" max="6665" width="13.21875" style="189" customWidth="1"/>
    <col min="6666" max="6666" width="0.77734375" style="189" customWidth="1"/>
    <col min="6667" max="6667" width="14.21875" style="189" customWidth="1"/>
    <col min="6668" max="6912" width="11" style="189"/>
    <col min="6913" max="6913" width="2.21875" style="189" customWidth="1"/>
    <col min="6914" max="6914" width="66.77734375" style="189" customWidth="1"/>
    <col min="6915" max="6915" width="9" style="189" customWidth="1"/>
    <col min="6916" max="6916" width="6.44140625" style="189" customWidth="1"/>
    <col min="6917" max="6917" width="13.21875" style="189" customWidth="1"/>
    <col min="6918" max="6918" width="0.77734375" style="189" customWidth="1"/>
    <col min="6919" max="6919" width="13.44140625" style="189" bestFit="1" customWidth="1"/>
    <col min="6920" max="6920" width="0.77734375" style="189" customWidth="1"/>
    <col min="6921" max="6921" width="13.21875" style="189" customWidth="1"/>
    <col min="6922" max="6922" width="0.77734375" style="189" customWidth="1"/>
    <col min="6923" max="6923" width="14.21875" style="189" customWidth="1"/>
    <col min="6924" max="7168" width="11" style="189"/>
    <col min="7169" max="7169" width="2.21875" style="189" customWidth="1"/>
    <col min="7170" max="7170" width="66.77734375" style="189" customWidth="1"/>
    <col min="7171" max="7171" width="9" style="189" customWidth="1"/>
    <col min="7172" max="7172" width="6.44140625" style="189" customWidth="1"/>
    <col min="7173" max="7173" width="13.21875" style="189" customWidth="1"/>
    <col min="7174" max="7174" width="0.77734375" style="189" customWidth="1"/>
    <col min="7175" max="7175" width="13.44140625" style="189" bestFit="1" customWidth="1"/>
    <col min="7176" max="7176" width="0.77734375" style="189" customWidth="1"/>
    <col min="7177" max="7177" width="13.21875" style="189" customWidth="1"/>
    <col min="7178" max="7178" width="0.77734375" style="189" customWidth="1"/>
    <col min="7179" max="7179" width="14.21875" style="189" customWidth="1"/>
    <col min="7180" max="7424" width="11" style="189"/>
    <col min="7425" max="7425" width="2.21875" style="189" customWidth="1"/>
    <col min="7426" max="7426" width="66.77734375" style="189" customWidth="1"/>
    <col min="7427" max="7427" width="9" style="189" customWidth="1"/>
    <col min="7428" max="7428" width="6.44140625" style="189" customWidth="1"/>
    <col min="7429" max="7429" width="13.21875" style="189" customWidth="1"/>
    <col min="7430" max="7430" width="0.77734375" style="189" customWidth="1"/>
    <col min="7431" max="7431" width="13.44140625" style="189" bestFit="1" customWidth="1"/>
    <col min="7432" max="7432" width="0.77734375" style="189" customWidth="1"/>
    <col min="7433" max="7433" width="13.21875" style="189" customWidth="1"/>
    <col min="7434" max="7434" width="0.77734375" style="189" customWidth="1"/>
    <col min="7435" max="7435" width="14.21875" style="189" customWidth="1"/>
    <col min="7436" max="7680" width="11" style="189"/>
    <col min="7681" max="7681" width="2.21875" style="189" customWidth="1"/>
    <col min="7682" max="7682" width="66.77734375" style="189" customWidth="1"/>
    <col min="7683" max="7683" width="9" style="189" customWidth="1"/>
    <col min="7684" max="7684" width="6.44140625" style="189" customWidth="1"/>
    <col min="7685" max="7685" width="13.21875" style="189" customWidth="1"/>
    <col min="7686" max="7686" width="0.77734375" style="189" customWidth="1"/>
    <col min="7687" max="7687" width="13.44140625" style="189" bestFit="1" customWidth="1"/>
    <col min="7688" max="7688" width="0.77734375" style="189" customWidth="1"/>
    <col min="7689" max="7689" width="13.21875" style="189" customWidth="1"/>
    <col min="7690" max="7690" width="0.77734375" style="189" customWidth="1"/>
    <col min="7691" max="7691" width="14.21875" style="189" customWidth="1"/>
    <col min="7692" max="7936" width="11" style="189"/>
    <col min="7937" max="7937" width="2.21875" style="189" customWidth="1"/>
    <col min="7938" max="7938" width="66.77734375" style="189" customWidth="1"/>
    <col min="7939" max="7939" width="9" style="189" customWidth="1"/>
    <col min="7940" max="7940" width="6.44140625" style="189" customWidth="1"/>
    <col min="7941" max="7941" width="13.21875" style="189" customWidth="1"/>
    <col min="7942" max="7942" width="0.77734375" style="189" customWidth="1"/>
    <col min="7943" max="7943" width="13.44140625" style="189" bestFit="1" customWidth="1"/>
    <col min="7944" max="7944" width="0.77734375" style="189" customWidth="1"/>
    <col min="7945" max="7945" width="13.21875" style="189" customWidth="1"/>
    <col min="7946" max="7946" width="0.77734375" style="189" customWidth="1"/>
    <col min="7947" max="7947" width="14.21875" style="189" customWidth="1"/>
    <col min="7948" max="8192" width="11" style="189"/>
    <col min="8193" max="8193" width="2.21875" style="189" customWidth="1"/>
    <col min="8194" max="8194" width="66.77734375" style="189" customWidth="1"/>
    <col min="8195" max="8195" width="9" style="189" customWidth="1"/>
    <col min="8196" max="8196" width="6.44140625" style="189" customWidth="1"/>
    <col min="8197" max="8197" width="13.21875" style="189" customWidth="1"/>
    <col min="8198" max="8198" width="0.77734375" style="189" customWidth="1"/>
    <col min="8199" max="8199" width="13.44140625" style="189" bestFit="1" customWidth="1"/>
    <col min="8200" max="8200" width="0.77734375" style="189" customWidth="1"/>
    <col min="8201" max="8201" width="13.21875" style="189" customWidth="1"/>
    <col min="8202" max="8202" width="0.77734375" style="189" customWidth="1"/>
    <col min="8203" max="8203" width="14.21875" style="189" customWidth="1"/>
    <col min="8204" max="8448" width="11" style="189"/>
    <col min="8449" max="8449" width="2.21875" style="189" customWidth="1"/>
    <col min="8450" max="8450" width="66.77734375" style="189" customWidth="1"/>
    <col min="8451" max="8451" width="9" style="189" customWidth="1"/>
    <col min="8452" max="8452" width="6.44140625" style="189" customWidth="1"/>
    <col min="8453" max="8453" width="13.21875" style="189" customWidth="1"/>
    <col min="8454" max="8454" width="0.77734375" style="189" customWidth="1"/>
    <col min="8455" max="8455" width="13.44140625" style="189" bestFit="1" customWidth="1"/>
    <col min="8456" max="8456" width="0.77734375" style="189" customWidth="1"/>
    <col min="8457" max="8457" width="13.21875" style="189" customWidth="1"/>
    <col min="8458" max="8458" width="0.77734375" style="189" customWidth="1"/>
    <col min="8459" max="8459" width="14.21875" style="189" customWidth="1"/>
    <col min="8460" max="8704" width="11" style="189"/>
    <col min="8705" max="8705" width="2.21875" style="189" customWidth="1"/>
    <col min="8706" max="8706" width="66.77734375" style="189" customWidth="1"/>
    <col min="8707" max="8707" width="9" style="189" customWidth="1"/>
    <col min="8708" max="8708" width="6.44140625" style="189" customWidth="1"/>
    <col min="8709" max="8709" width="13.21875" style="189" customWidth="1"/>
    <col min="8710" max="8710" width="0.77734375" style="189" customWidth="1"/>
    <col min="8711" max="8711" width="13.44140625" style="189" bestFit="1" customWidth="1"/>
    <col min="8712" max="8712" width="0.77734375" style="189" customWidth="1"/>
    <col min="8713" max="8713" width="13.21875" style="189" customWidth="1"/>
    <col min="8714" max="8714" width="0.77734375" style="189" customWidth="1"/>
    <col min="8715" max="8715" width="14.21875" style="189" customWidth="1"/>
    <col min="8716" max="8960" width="11" style="189"/>
    <col min="8961" max="8961" width="2.21875" style="189" customWidth="1"/>
    <col min="8962" max="8962" width="66.77734375" style="189" customWidth="1"/>
    <col min="8963" max="8963" width="9" style="189" customWidth="1"/>
    <col min="8964" max="8964" width="6.44140625" style="189" customWidth="1"/>
    <col min="8965" max="8965" width="13.21875" style="189" customWidth="1"/>
    <col min="8966" max="8966" width="0.77734375" style="189" customWidth="1"/>
    <col min="8967" max="8967" width="13.44140625" style="189" bestFit="1" customWidth="1"/>
    <col min="8968" max="8968" width="0.77734375" style="189" customWidth="1"/>
    <col min="8969" max="8969" width="13.21875" style="189" customWidth="1"/>
    <col min="8970" max="8970" width="0.77734375" style="189" customWidth="1"/>
    <col min="8971" max="8971" width="14.21875" style="189" customWidth="1"/>
    <col min="8972" max="9216" width="11" style="189"/>
    <col min="9217" max="9217" width="2.21875" style="189" customWidth="1"/>
    <col min="9218" max="9218" width="66.77734375" style="189" customWidth="1"/>
    <col min="9219" max="9219" width="9" style="189" customWidth="1"/>
    <col min="9220" max="9220" width="6.44140625" style="189" customWidth="1"/>
    <col min="9221" max="9221" width="13.21875" style="189" customWidth="1"/>
    <col min="9222" max="9222" width="0.77734375" style="189" customWidth="1"/>
    <col min="9223" max="9223" width="13.44140625" style="189" bestFit="1" customWidth="1"/>
    <col min="9224" max="9224" width="0.77734375" style="189" customWidth="1"/>
    <col min="9225" max="9225" width="13.21875" style="189" customWidth="1"/>
    <col min="9226" max="9226" width="0.77734375" style="189" customWidth="1"/>
    <col min="9227" max="9227" width="14.21875" style="189" customWidth="1"/>
    <col min="9228" max="9472" width="11" style="189"/>
    <col min="9473" max="9473" width="2.21875" style="189" customWidth="1"/>
    <col min="9474" max="9474" width="66.77734375" style="189" customWidth="1"/>
    <col min="9475" max="9475" width="9" style="189" customWidth="1"/>
    <col min="9476" max="9476" width="6.44140625" style="189" customWidth="1"/>
    <col min="9477" max="9477" width="13.21875" style="189" customWidth="1"/>
    <col min="9478" max="9478" width="0.77734375" style="189" customWidth="1"/>
    <col min="9479" max="9479" width="13.44140625" style="189" bestFit="1" customWidth="1"/>
    <col min="9480" max="9480" width="0.77734375" style="189" customWidth="1"/>
    <col min="9481" max="9481" width="13.21875" style="189" customWidth="1"/>
    <col min="9482" max="9482" width="0.77734375" style="189" customWidth="1"/>
    <col min="9483" max="9483" width="14.21875" style="189" customWidth="1"/>
    <col min="9484" max="9728" width="11" style="189"/>
    <col min="9729" max="9729" width="2.21875" style="189" customWidth="1"/>
    <col min="9730" max="9730" width="66.77734375" style="189" customWidth="1"/>
    <col min="9731" max="9731" width="9" style="189" customWidth="1"/>
    <col min="9732" max="9732" width="6.44140625" style="189" customWidth="1"/>
    <col min="9733" max="9733" width="13.21875" style="189" customWidth="1"/>
    <col min="9734" max="9734" width="0.77734375" style="189" customWidth="1"/>
    <col min="9735" max="9735" width="13.44140625" style="189" bestFit="1" customWidth="1"/>
    <col min="9736" max="9736" width="0.77734375" style="189" customWidth="1"/>
    <col min="9737" max="9737" width="13.21875" style="189" customWidth="1"/>
    <col min="9738" max="9738" width="0.77734375" style="189" customWidth="1"/>
    <col min="9739" max="9739" width="14.21875" style="189" customWidth="1"/>
    <col min="9740" max="9984" width="11" style="189"/>
    <col min="9985" max="9985" width="2.21875" style="189" customWidth="1"/>
    <col min="9986" max="9986" width="66.77734375" style="189" customWidth="1"/>
    <col min="9987" max="9987" width="9" style="189" customWidth="1"/>
    <col min="9988" max="9988" width="6.44140625" style="189" customWidth="1"/>
    <col min="9989" max="9989" width="13.21875" style="189" customWidth="1"/>
    <col min="9990" max="9990" width="0.77734375" style="189" customWidth="1"/>
    <col min="9991" max="9991" width="13.44140625" style="189" bestFit="1" customWidth="1"/>
    <col min="9992" max="9992" width="0.77734375" style="189" customWidth="1"/>
    <col min="9993" max="9993" width="13.21875" style="189" customWidth="1"/>
    <col min="9994" max="9994" width="0.77734375" style="189" customWidth="1"/>
    <col min="9995" max="9995" width="14.21875" style="189" customWidth="1"/>
    <col min="9996" max="10240" width="11" style="189"/>
    <col min="10241" max="10241" width="2.21875" style="189" customWidth="1"/>
    <col min="10242" max="10242" width="66.77734375" style="189" customWidth="1"/>
    <col min="10243" max="10243" width="9" style="189" customWidth="1"/>
    <col min="10244" max="10244" width="6.44140625" style="189" customWidth="1"/>
    <col min="10245" max="10245" width="13.21875" style="189" customWidth="1"/>
    <col min="10246" max="10246" width="0.77734375" style="189" customWidth="1"/>
    <col min="10247" max="10247" width="13.44140625" style="189" bestFit="1" customWidth="1"/>
    <col min="10248" max="10248" width="0.77734375" style="189" customWidth="1"/>
    <col min="10249" max="10249" width="13.21875" style="189" customWidth="1"/>
    <col min="10250" max="10250" width="0.77734375" style="189" customWidth="1"/>
    <col min="10251" max="10251" width="14.21875" style="189" customWidth="1"/>
    <col min="10252" max="10496" width="11" style="189"/>
    <col min="10497" max="10497" width="2.21875" style="189" customWidth="1"/>
    <col min="10498" max="10498" width="66.77734375" style="189" customWidth="1"/>
    <col min="10499" max="10499" width="9" style="189" customWidth="1"/>
    <col min="10500" max="10500" width="6.44140625" style="189" customWidth="1"/>
    <col min="10501" max="10501" width="13.21875" style="189" customWidth="1"/>
    <col min="10502" max="10502" width="0.77734375" style="189" customWidth="1"/>
    <col min="10503" max="10503" width="13.44140625" style="189" bestFit="1" customWidth="1"/>
    <col min="10504" max="10504" width="0.77734375" style="189" customWidth="1"/>
    <col min="10505" max="10505" width="13.21875" style="189" customWidth="1"/>
    <col min="10506" max="10506" width="0.77734375" style="189" customWidth="1"/>
    <col min="10507" max="10507" width="14.21875" style="189" customWidth="1"/>
    <col min="10508" max="10752" width="11" style="189"/>
    <col min="10753" max="10753" width="2.21875" style="189" customWidth="1"/>
    <col min="10754" max="10754" width="66.77734375" style="189" customWidth="1"/>
    <col min="10755" max="10755" width="9" style="189" customWidth="1"/>
    <col min="10756" max="10756" width="6.44140625" style="189" customWidth="1"/>
    <col min="10757" max="10757" width="13.21875" style="189" customWidth="1"/>
    <col min="10758" max="10758" width="0.77734375" style="189" customWidth="1"/>
    <col min="10759" max="10759" width="13.44140625" style="189" bestFit="1" customWidth="1"/>
    <col min="10760" max="10760" width="0.77734375" style="189" customWidth="1"/>
    <col min="10761" max="10761" width="13.21875" style="189" customWidth="1"/>
    <col min="10762" max="10762" width="0.77734375" style="189" customWidth="1"/>
    <col min="10763" max="10763" width="14.21875" style="189" customWidth="1"/>
    <col min="10764" max="11008" width="11" style="189"/>
    <col min="11009" max="11009" width="2.21875" style="189" customWidth="1"/>
    <col min="11010" max="11010" width="66.77734375" style="189" customWidth="1"/>
    <col min="11011" max="11011" width="9" style="189" customWidth="1"/>
    <col min="11012" max="11012" width="6.44140625" style="189" customWidth="1"/>
    <col min="11013" max="11013" width="13.21875" style="189" customWidth="1"/>
    <col min="11014" max="11014" width="0.77734375" style="189" customWidth="1"/>
    <col min="11015" max="11015" width="13.44140625" style="189" bestFit="1" customWidth="1"/>
    <col min="11016" max="11016" width="0.77734375" style="189" customWidth="1"/>
    <col min="11017" max="11017" width="13.21875" style="189" customWidth="1"/>
    <col min="11018" max="11018" width="0.77734375" style="189" customWidth="1"/>
    <col min="11019" max="11019" width="14.21875" style="189" customWidth="1"/>
    <col min="11020" max="11264" width="11" style="189"/>
    <col min="11265" max="11265" width="2.21875" style="189" customWidth="1"/>
    <col min="11266" max="11266" width="66.77734375" style="189" customWidth="1"/>
    <col min="11267" max="11267" width="9" style="189" customWidth="1"/>
    <col min="11268" max="11268" width="6.44140625" style="189" customWidth="1"/>
    <col min="11269" max="11269" width="13.21875" style="189" customWidth="1"/>
    <col min="11270" max="11270" width="0.77734375" style="189" customWidth="1"/>
    <col min="11271" max="11271" width="13.44140625" style="189" bestFit="1" customWidth="1"/>
    <col min="11272" max="11272" width="0.77734375" style="189" customWidth="1"/>
    <col min="11273" max="11273" width="13.21875" style="189" customWidth="1"/>
    <col min="11274" max="11274" width="0.77734375" style="189" customWidth="1"/>
    <col min="11275" max="11275" width="14.21875" style="189" customWidth="1"/>
    <col min="11276" max="11520" width="11" style="189"/>
    <col min="11521" max="11521" width="2.21875" style="189" customWidth="1"/>
    <col min="11522" max="11522" width="66.77734375" style="189" customWidth="1"/>
    <col min="11523" max="11523" width="9" style="189" customWidth="1"/>
    <col min="11524" max="11524" width="6.44140625" style="189" customWidth="1"/>
    <col min="11525" max="11525" width="13.21875" style="189" customWidth="1"/>
    <col min="11526" max="11526" width="0.77734375" style="189" customWidth="1"/>
    <col min="11527" max="11527" width="13.44140625" style="189" bestFit="1" customWidth="1"/>
    <col min="11528" max="11528" width="0.77734375" style="189" customWidth="1"/>
    <col min="11529" max="11529" width="13.21875" style="189" customWidth="1"/>
    <col min="11530" max="11530" width="0.77734375" style="189" customWidth="1"/>
    <col min="11531" max="11531" width="14.21875" style="189" customWidth="1"/>
    <col min="11532" max="11776" width="11" style="189"/>
    <col min="11777" max="11777" width="2.21875" style="189" customWidth="1"/>
    <col min="11778" max="11778" width="66.77734375" style="189" customWidth="1"/>
    <col min="11779" max="11779" width="9" style="189" customWidth="1"/>
    <col min="11780" max="11780" width="6.44140625" style="189" customWidth="1"/>
    <col min="11781" max="11781" width="13.21875" style="189" customWidth="1"/>
    <col min="11782" max="11782" width="0.77734375" style="189" customWidth="1"/>
    <col min="11783" max="11783" width="13.44140625" style="189" bestFit="1" customWidth="1"/>
    <col min="11784" max="11784" width="0.77734375" style="189" customWidth="1"/>
    <col min="11785" max="11785" width="13.21875" style="189" customWidth="1"/>
    <col min="11786" max="11786" width="0.77734375" style="189" customWidth="1"/>
    <col min="11787" max="11787" width="14.21875" style="189" customWidth="1"/>
    <col min="11788" max="12032" width="11" style="189"/>
    <col min="12033" max="12033" width="2.21875" style="189" customWidth="1"/>
    <col min="12034" max="12034" width="66.77734375" style="189" customWidth="1"/>
    <col min="12035" max="12035" width="9" style="189" customWidth="1"/>
    <col min="12036" max="12036" width="6.44140625" style="189" customWidth="1"/>
    <col min="12037" max="12037" width="13.21875" style="189" customWidth="1"/>
    <col min="12038" max="12038" width="0.77734375" style="189" customWidth="1"/>
    <col min="12039" max="12039" width="13.44140625" style="189" bestFit="1" customWidth="1"/>
    <col min="12040" max="12040" width="0.77734375" style="189" customWidth="1"/>
    <col min="12041" max="12041" width="13.21875" style="189" customWidth="1"/>
    <col min="12042" max="12042" width="0.77734375" style="189" customWidth="1"/>
    <col min="12043" max="12043" width="14.21875" style="189" customWidth="1"/>
    <col min="12044" max="12288" width="11" style="189"/>
    <col min="12289" max="12289" width="2.21875" style="189" customWidth="1"/>
    <col min="12290" max="12290" width="66.77734375" style="189" customWidth="1"/>
    <col min="12291" max="12291" width="9" style="189" customWidth="1"/>
    <col min="12292" max="12292" width="6.44140625" style="189" customWidth="1"/>
    <col min="12293" max="12293" width="13.21875" style="189" customWidth="1"/>
    <col min="12294" max="12294" width="0.77734375" style="189" customWidth="1"/>
    <col min="12295" max="12295" width="13.44140625" style="189" bestFit="1" customWidth="1"/>
    <col min="12296" max="12296" width="0.77734375" style="189" customWidth="1"/>
    <col min="12297" max="12297" width="13.21875" style="189" customWidth="1"/>
    <col min="12298" max="12298" width="0.77734375" style="189" customWidth="1"/>
    <col min="12299" max="12299" width="14.21875" style="189" customWidth="1"/>
    <col min="12300" max="12544" width="11" style="189"/>
    <col min="12545" max="12545" width="2.21875" style="189" customWidth="1"/>
    <col min="12546" max="12546" width="66.77734375" style="189" customWidth="1"/>
    <col min="12547" max="12547" width="9" style="189" customWidth="1"/>
    <col min="12548" max="12548" width="6.44140625" style="189" customWidth="1"/>
    <col min="12549" max="12549" width="13.21875" style="189" customWidth="1"/>
    <col min="12550" max="12550" width="0.77734375" style="189" customWidth="1"/>
    <col min="12551" max="12551" width="13.44140625" style="189" bestFit="1" customWidth="1"/>
    <col min="12552" max="12552" width="0.77734375" style="189" customWidth="1"/>
    <col min="12553" max="12553" width="13.21875" style="189" customWidth="1"/>
    <col min="12554" max="12554" width="0.77734375" style="189" customWidth="1"/>
    <col min="12555" max="12555" width="14.21875" style="189" customWidth="1"/>
    <col min="12556" max="12800" width="11" style="189"/>
    <col min="12801" max="12801" width="2.21875" style="189" customWidth="1"/>
    <col min="12802" max="12802" width="66.77734375" style="189" customWidth="1"/>
    <col min="12803" max="12803" width="9" style="189" customWidth="1"/>
    <col min="12804" max="12804" width="6.44140625" style="189" customWidth="1"/>
    <col min="12805" max="12805" width="13.21875" style="189" customWidth="1"/>
    <col min="12806" max="12806" width="0.77734375" style="189" customWidth="1"/>
    <col min="12807" max="12807" width="13.44140625" style="189" bestFit="1" customWidth="1"/>
    <col min="12808" max="12808" width="0.77734375" style="189" customWidth="1"/>
    <col min="12809" max="12809" width="13.21875" style="189" customWidth="1"/>
    <col min="12810" max="12810" width="0.77734375" style="189" customWidth="1"/>
    <col min="12811" max="12811" width="14.21875" style="189" customWidth="1"/>
    <col min="12812" max="13056" width="11" style="189"/>
    <col min="13057" max="13057" width="2.21875" style="189" customWidth="1"/>
    <col min="13058" max="13058" width="66.77734375" style="189" customWidth="1"/>
    <col min="13059" max="13059" width="9" style="189" customWidth="1"/>
    <col min="13060" max="13060" width="6.44140625" style="189" customWidth="1"/>
    <col min="13061" max="13061" width="13.21875" style="189" customWidth="1"/>
    <col min="13062" max="13062" width="0.77734375" style="189" customWidth="1"/>
    <col min="13063" max="13063" width="13.44140625" style="189" bestFit="1" customWidth="1"/>
    <col min="13064" max="13064" width="0.77734375" style="189" customWidth="1"/>
    <col min="13065" max="13065" width="13.21875" style="189" customWidth="1"/>
    <col min="13066" max="13066" width="0.77734375" style="189" customWidth="1"/>
    <col min="13067" max="13067" width="14.21875" style="189" customWidth="1"/>
    <col min="13068" max="13312" width="11" style="189"/>
    <col min="13313" max="13313" width="2.21875" style="189" customWidth="1"/>
    <col min="13314" max="13314" width="66.77734375" style="189" customWidth="1"/>
    <col min="13315" max="13315" width="9" style="189" customWidth="1"/>
    <col min="13316" max="13316" width="6.44140625" style="189" customWidth="1"/>
    <col min="13317" max="13317" width="13.21875" style="189" customWidth="1"/>
    <col min="13318" max="13318" width="0.77734375" style="189" customWidth="1"/>
    <col min="13319" max="13319" width="13.44140625" style="189" bestFit="1" customWidth="1"/>
    <col min="13320" max="13320" width="0.77734375" style="189" customWidth="1"/>
    <col min="13321" max="13321" width="13.21875" style="189" customWidth="1"/>
    <col min="13322" max="13322" width="0.77734375" style="189" customWidth="1"/>
    <col min="13323" max="13323" width="14.21875" style="189" customWidth="1"/>
    <col min="13324" max="13568" width="11" style="189"/>
    <col min="13569" max="13569" width="2.21875" style="189" customWidth="1"/>
    <col min="13570" max="13570" width="66.77734375" style="189" customWidth="1"/>
    <col min="13571" max="13571" width="9" style="189" customWidth="1"/>
    <col min="13572" max="13572" width="6.44140625" style="189" customWidth="1"/>
    <col min="13573" max="13573" width="13.21875" style="189" customWidth="1"/>
    <col min="13574" max="13574" width="0.77734375" style="189" customWidth="1"/>
    <col min="13575" max="13575" width="13.44140625" style="189" bestFit="1" customWidth="1"/>
    <col min="13576" max="13576" width="0.77734375" style="189" customWidth="1"/>
    <col min="13577" max="13577" width="13.21875" style="189" customWidth="1"/>
    <col min="13578" max="13578" width="0.77734375" style="189" customWidth="1"/>
    <col min="13579" max="13579" width="14.21875" style="189" customWidth="1"/>
    <col min="13580" max="13824" width="11" style="189"/>
    <col min="13825" max="13825" width="2.21875" style="189" customWidth="1"/>
    <col min="13826" max="13826" width="66.77734375" style="189" customWidth="1"/>
    <col min="13827" max="13827" width="9" style="189" customWidth="1"/>
    <col min="13828" max="13828" width="6.44140625" style="189" customWidth="1"/>
    <col min="13829" max="13829" width="13.21875" style="189" customWidth="1"/>
    <col min="13830" max="13830" width="0.77734375" style="189" customWidth="1"/>
    <col min="13831" max="13831" width="13.44140625" style="189" bestFit="1" customWidth="1"/>
    <col min="13832" max="13832" width="0.77734375" style="189" customWidth="1"/>
    <col min="13833" max="13833" width="13.21875" style="189" customWidth="1"/>
    <col min="13834" max="13834" width="0.77734375" style="189" customWidth="1"/>
    <col min="13835" max="13835" width="14.21875" style="189" customWidth="1"/>
    <col min="13836" max="14080" width="11" style="189"/>
    <col min="14081" max="14081" width="2.21875" style="189" customWidth="1"/>
    <col min="14082" max="14082" width="66.77734375" style="189" customWidth="1"/>
    <col min="14083" max="14083" width="9" style="189" customWidth="1"/>
    <col min="14084" max="14084" width="6.44140625" style="189" customWidth="1"/>
    <col min="14085" max="14085" width="13.21875" style="189" customWidth="1"/>
    <col min="14086" max="14086" width="0.77734375" style="189" customWidth="1"/>
    <col min="14087" max="14087" width="13.44140625" style="189" bestFit="1" customWidth="1"/>
    <col min="14088" max="14088" width="0.77734375" style="189" customWidth="1"/>
    <col min="14089" max="14089" width="13.21875" style="189" customWidth="1"/>
    <col min="14090" max="14090" width="0.77734375" style="189" customWidth="1"/>
    <col min="14091" max="14091" width="14.21875" style="189" customWidth="1"/>
    <col min="14092" max="14336" width="11" style="189"/>
    <col min="14337" max="14337" width="2.21875" style="189" customWidth="1"/>
    <col min="14338" max="14338" width="66.77734375" style="189" customWidth="1"/>
    <col min="14339" max="14339" width="9" style="189" customWidth="1"/>
    <col min="14340" max="14340" width="6.44140625" style="189" customWidth="1"/>
    <col min="14341" max="14341" width="13.21875" style="189" customWidth="1"/>
    <col min="14342" max="14342" width="0.77734375" style="189" customWidth="1"/>
    <col min="14343" max="14343" width="13.44140625" style="189" bestFit="1" customWidth="1"/>
    <col min="14344" max="14344" width="0.77734375" style="189" customWidth="1"/>
    <col min="14345" max="14345" width="13.21875" style="189" customWidth="1"/>
    <col min="14346" max="14346" width="0.77734375" style="189" customWidth="1"/>
    <col min="14347" max="14347" width="14.21875" style="189" customWidth="1"/>
    <col min="14348" max="14592" width="11" style="189"/>
    <col min="14593" max="14593" width="2.21875" style="189" customWidth="1"/>
    <col min="14594" max="14594" width="66.77734375" style="189" customWidth="1"/>
    <col min="14595" max="14595" width="9" style="189" customWidth="1"/>
    <col min="14596" max="14596" width="6.44140625" style="189" customWidth="1"/>
    <col min="14597" max="14597" width="13.21875" style="189" customWidth="1"/>
    <col min="14598" max="14598" width="0.77734375" style="189" customWidth="1"/>
    <col min="14599" max="14599" width="13.44140625" style="189" bestFit="1" customWidth="1"/>
    <col min="14600" max="14600" width="0.77734375" style="189" customWidth="1"/>
    <col min="14601" max="14601" width="13.21875" style="189" customWidth="1"/>
    <col min="14602" max="14602" width="0.77734375" style="189" customWidth="1"/>
    <col min="14603" max="14603" width="14.21875" style="189" customWidth="1"/>
    <col min="14604" max="14848" width="11" style="189"/>
    <col min="14849" max="14849" width="2.21875" style="189" customWidth="1"/>
    <col min="14850" max="14850" width="66.77734375" style="189" customWidth="1"/>
    <col min="14851" max="14851" width="9" style="189" customWidth="1"/>
    <col min="14852" max="14852" width="6.44140625" style="189" customWidth="1"/>
    <col min="14853" max="14853" width="13.21875" style="189" customWidth="1"/>
    <col min="14854" max="14854" width="0.77734375" style="189" customWidth="1"/>
    <col min="14855" max="14855" width="13.44140625" style="189" bestFit="1" customWidth="1"/>
    <col min="14856" max="14856" width="0.77734375" style="189" customWidth="1"/>
    <col min="14857" max="14857" width="13.21875" style="189" customWidth="1"/>
    <col min="14858" max="14858" width="0.77734375" style="189" customWidth="1"/>
    <col min="14859" max="14859" width="14.21875" style="189" customWidth="1"/>
    <col min="14860" max="15104" width="11" style="189"/>
    <col min="15105" max="15105" width="2.21875" style="189" customWidth="1"/>
    <col min="15106" max="15106" width="66.77734375" style="189" customWidth="1"/>
    <col min="15107" max="15107" width="9" style="189" customWidth="1"/>
    <col min="15108" max="15108" width="6.44140625" style="189" customWidth="1"/>
    <col min="15109" max="15109" width="13.21875" style="189" customWidth="1"/>
    <col min="15110" max="15110" width="0.77734375" style="189" customWidth="1"/>
    <col min="15111" max="15111" width="13.44140625" style="189" bestFit="1" customWidth="1"/>
    <col min="15112" max="15112" width="0.77734375" style="189" customWidth="1"/>
    <col min="15113" max="15113" width="13.21875" style="189" customWidth="1"/>
    <col min="15114" max="15114" width="0.77734375" style="189" customWidth="1"/>
    <col min="15115" max="15115" width="14.21875" style="189" customWidth="1"/>
    <col min="15116" max="15360" width="11" style="189"/>
    <col min="15361" max="15361" width="2.21875" style="189" customWidth="1"/>
    <col min="15362" max="15362" width="66.77734375" style="189" customWidth="1"/>
    <col min="15363" max="15363" width="9" style="189" customWidth="1"/>
    <col min="15364" max="15364" width="6.44140625" style="189" customWidth="1"/>
    <col min="15365" max="15365" width="13.21875" style="189" customWidth="1"/>
    <col min="15366" max="15366" width="0.77734375" style="189" customWidth="1"/>
    <col min="15367" max="15367" width="13.44140625" style="189" bestFit="1" customWidth="1"/>
    <col min="15368" max="15368" width="0.77734375" style="189" customWidth="1"/>
    <col min="15369" max="15369" width="13.21875" style="189" customWidth="1"/>
    <col min="15370" max="15370" width="0.77734375" style="189" customWidth="1"/>
    <col min="15371" max="15371" width="14.21875" style="189" customWidth="1"/>
    <col min="15372" max="15616" width="11" style="189"/>
    <col min="15617" max="15617" width="2.21875" style="189" customWidth="1"/>
    <col min="15618" max="15618" width="66.77734375" style="189" customWidth="1"/>
    <col min="15619" max="15619" width="9" style="189" customWidth="1"/>
    <col min="15620" max="15620" width="6.44140625" style="189" customWidth="1"/>
    <col min="15621" max="15621" width="13.21875" style="189" customWidth="1"/>
    <col min="15622" max="15622" width="0.77734375" style="189" customWidth="1"/>
    <col min="15623" max="15623" width="13.44140625" style="189" bestFit="1" customWidth="1"/>
    <col min="15624" max="15624" width="0.77734375" style="189" customWidth="1"/>
    <col min="15625" max="15625" width="13.21875" style="189" customWidth="1"/>
    <col min="15626" max="15626" width="0.77734375" style="189" customWidth="1"/>
    <col min="15627" max="15627" width="14.21875" style="189" customWidth="1"/>
    <col min="15628" max="15872" width="11" style="189"/>
    <col min="15873" max="15873" width="2.21875" style="189" customWidth="1"/>
    <col min="15874" max="15874" width="66.77734375" style="189" customWidth="1"/>
    <col min="15875" max="15875" width="9" style="189" customWidth="1"/>
    <col min="15876" max="15876" width="6.44140625" style="189" customWidth="1"/>
    <col min="15877" max="15877" width="13.21875" style="189" customWidth="1"/>
    <col min="15878" max="15878" width="0.77734375" style="189" customWidth="1"/>
    <col min="15879" max="15879" width="13.44140625" style="189" bestFit="1" customWidth="1"/>
    <col min="15880" max="15880" width="0.77734375" style="189" customWidth="1"/>
    <col min="15881" max="15881" width="13.21875" style="189" customWidth="1"/>
    <col min="15882" max="15882" width="0.77734375" style="189" customWidth="1"/>
    <col min="15883" max="15883" width="14.21875" style="189" customWidth="1"/>
    <col min="15884" max="16128" width="11" style="189"/>
    <col min="16129" max="16129" width="2.21875" style="189" customWidth="1"/>
    <col min="16130" max="16130" width="66.77734375" style="189" customWidth="1"/>
    <col min="16131" max="16131" width="9" style="189" customWidth="1"/>
    <col min="16132" max="16132" width="6.44140625" style="189" customWidth="1"/>
    <col min="16133" max="16133" width="13.21875" style="189" customWidth="1"/>
    <col min="16134" max="16134" width="0.77734375" style="189" customWidth="1"/>
    <col min="16135" max="16135" width="13.44140625" style="189" bestFit="1" customWidth="1"/>
    <col min="16136" max="16136" width="0.77734375" style="189" customWidth="1"/>
    <col min="16137" max="16137" width="13.21875" style="189" customWidth="1"/>
    <col min="16138" max="16138" width="0.77734375" style="189" customWidth="1"/>
    <col min="16139" max="16139" width="14.21875" style="189" customWidth="1"/>
    <col min="16140" max="16384" width="11" style="189"/>
  </cols>
  <sheetData>
    <row r="1" spans="1:13" s="5" customFormat="1" ht="30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183"/>
      <c r="M1" s="183"/>
    </row>
    <row r="2" spans="1:13" s="5" customFormat="1" ht="23.4">
      <c r="A2" s="251" t="s">
        <v>67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2"/>
      <c r="M2" s="32"/>
    </row>
    <row r="3" spans="1:13" s="5" customFormat="1" ht="23.4">
      <c r="A3" s="252" t="s">
        <v>215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32"/>
      <c r="M3" s="32"/>
    </row>
    <row r="4" spans="1:13" s="5" customFormat="1" ht="23.4">
      <c r="A4" s="201"/>
      <c r="B4" s="252" t="s">
        <v>175</v>
      </c>
      <c r="C4" s="252"/>
      <c r="D4" s="252"/>
      <c r="E4" s="252"/>
      <c r="F4" s="252"/>
      <c r="G4" s="252"/>
      <c r="H4" s="252"/>
      <c r="I4" s="252"/>
      <c r="J4" s="252"/>
      <c r="K4" s="252"/>
      <c r="L4" s="32"/>
      <c r="M4" s="32"/>
    </row>
    <row r="5" spans="1:13" s="10" customFormat="1" ht="20.399999999999999">
      <c r="A5" s="33"/>
      <c r="B5" s="33"/>
      <c r="C5" s="33"/>
      <c r="D5" s="33"/>
      <c r="E5" s="253" t="s">
        <v>1</v>
      </c>
      <c r="F5" s="253"/>
      <c r="G5" s="253"/>
      <c r="H5" s="253"/>
      <c r="I5" s="253"/>
      <c r="J5" s="253"/>
      <c r="K5" s="253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.05" customHeight="1">
      <c r="A7" s="152"/>
      <c r="B7" s="152"/>
      <c r="C7" s="184"/>
      <c r="D7" s="155"/>
      <c r="E7" s="250" t="s">
        <v>2</v>
      </c>
      <c r="F7" s="250"/>
      <c r="G7" s="250"/>
      <c r="H7" s="185"/>
      <c r="I7" s="250" t="s">
        <v>3</v>
      </c>
      <c r="J7" s="250"/>
      <c r="K7" s="250"/>
      <c r="L7" s="34"/>
      <c r="M7" s="34"/>
    </row>
    <row r="8" spans="1:13" s="10" customFormat="1" ht="19.05" customHeight="1">
      <c r="A8" s="152"/>
      <c r="B8" s="152"/>
      <c r="C8" s="200" t="s">
        <v>4</v>
      </c>
      <c r="D8" s="200"/>
      <c r="E8" s="186" t="s">
        <v>177</v>
      </c>
      <c r="F8" s="202"/>
      <c r="G8" s="186" t="s">
        <v>153</v>
      </c>
      <c r="H8" s="233"/>
      <c r="I8" s="186" t="s">
        <v>177</v>
      </c>
      <c r="J8" s="202"/>
      <c r="K8" s="186" t="s">
        <v>153</v>
      </c>
      <c r="L8" s="34"/>
      <c r="M8" s="34"/>
    </row>
    <row r="9" spans="1:13" ht="19.8">
      <c r="A9" s="129" t="s">
        <v>68</v>
      </c>
      <c r="B9" s="129"/>
      <c r="C9" s="142"/>
      <c r="D9" s="123"/>
      <c r="E9" s="143">
        <v>5079650</v>
      </c>
      <c r="F9" s="143"/>
      <c r="G9" s="143">
        <v>4989284</v>
      </c>
      <c r="H9" s="143"/>
      <c r="I9" s="143">
        <v>2218</v>
      </c>
      <c r="J9" s="187"/>
      <c r="K9" s="143">
        <v>5380</v>
      </c>
    </row>
    <row r="10" spans="1:13" ht="19.8">
      <c r="A10" s="129" t="s">
        <v>69</v>
      </c>
      <c r="B10" s="129"/>
      <c r="C10" s="142"/>
      <c r="D10" s="123"/>
      <c r="E10" s="143">
        <v>98797</v>
      </c>
      <c r="F10" s="143"/>
      <c r="G10" s="143">
        <v>93759</v>
      </c>
      <c r="H10" s="143"/>
      <c r="I10" s="143">
        <v>263317</v>
      </c>
      <c r="J10" s="143"/>
      <c r="K10" s="143">
        <v>255898</v>
      </c>
    </row>
    <row r="11" spans="1:13" s="5" customFormat="1" ht="19.8">
      <c r="A11" s="129" t="s">
        <v>70</v>
      </c>
      <c r="B11" s="129"/>
      <c r="C11" s="142"/>
      <c r="D11" s="123"/>
      <c r="E11" s="143">
        <v>-2441448</v>
      </c>
      <c r="F11" s="143"/>
      <c r="G11" s="143">
        <v>-2365638</v>
      </c>
      <c r="H11" s="143"/>
      <c r="I11" s="143">
        <v>-1922</v>
      </c>
      <c r="J11" s="187"/>
      <c r="K11" s="143">
        <v>-5180</v>
      </c>
      <c r="L11" s="32"/>
      <c r="M11" s="32"/>
    </row>
    <row r="12" spans="1:13" s="5" customFormat="1" ht="19.8">
      <c r="A12" s="129" t="s">
        <v>71</v>
      </c>
      <c r="B12" s="129"/>
      <c r="C12" s="142"/>
      <c r="D12" s="123"/>
      <c r="E12" s="143">
        <v>-63461</v>
      </c>
      <c r="F12" s="143"/>
      <c r="G12" s="143">
        <v>-62118</v>
      </c>
      <c r="H12" s="143"/>
      <c r="I12" s="143">
        <v>-198400</v>
      </c>
      <c r="J12" s="143"/>
      <c r="K12" s="143">
        <v>-201087</v>
      </c>
      <c r="L12" s="32"/>
      <c r="M12" s="32"/>
    </row>
    <row r="13" spans="1:13" s="5" customFormat="1" ht="20.399999999999999">
      <c r="A13" s="152" t="s">
        <v>72</v>
      </c>
      <c r="B13" s="155"/>
      <c r="C13" s="171"/>
      <c r="D13" s="200"/>
      <c r="E13" s="190">
        <f>SUM(E9:E12)</f>
        <v>2673538</v>
      </c>
      <c r="F13" s="191"/>
      <c r="G13" s="190">
        <f>SUM(G9:G12)</f>
        <v>2655287</v>
      </c>
      <c r="H13" s="191"/>
      <c r="I13" s="190">
        <f>SUM(I9:I12)</f>
        <v>65213</v>
      </c>
      <c r="J13" s="191"/>
      <c r="K13" s="190">
        <f>SUM(K9:K12)</f>
        <v>55011</v>
      </c>
      <c r="L13" s="32"/>
      <c r="M13" s="32"/>
    </row>
    <row r="14" spans="1:13" s="5" customFormat="1" ht="19.05" customHeight="1">
      <c r="A14" s="152"/>
      <c r="B14" s="155"/>
      <c r="C14" s="171"/>
      <c r="D14" s="200"/>
      <c r="E14" s="143"/>
      <c r="F14" s="143"/>
      <c r="G14" s="143"/>
      <c r="H14" s="143"/>
      <c r="I14" s="143"/>
      <c r="J14" s="143"/>
      <c r="K14" s="143"/>
      <c r="L14" s="32"/>
      <c r="M14" s="32"/>
    </row>
    <row r="15" spans="1:13" s="5" customFormat="1" ht="20.399999999999999">
      <c r="A15" s="127" t="s">
        <v>227</v>
      </c>
      <c r="B15" s="155"/>
      <c r="C15" s="142"/>
      <c r="D15" s="200"/>
      <c r="E15" s="143">
        <v>-753296</v>
      </c>
      <c r="F15" s="143"/>
      <c r="G15" s="143">
        <v>133309</v>
      </c>
      <c r="H15" s="143"/>
      <c r="I15" s="143">
        <v>67630</v>
      </c>
      <c r="J15" s="143"/>
      <c r="K15" s="143">
        <v>17215</v>
      </c>
      <c r="L15" s="32"/>
      <c r="M15" s="32"/>
    </row>
    <row r="16" spans="1:13" s="5" customFormat="1" ht="20.399999999999999">
      <c r="A16" s="127" t="s">
        <v>211</v>
      </c>
      <c r="B16" s="155"/>
      <c r="C16" s="142"/>
      <c r="D16" s="200"/>
      <c r="E16" s="143">
        <v>1580</v>
      </c>
      <c r="F16" s="143"/>
      <c r="G16" s="143">
        <v>-1508</v>
      </c>
      <c r="H16" s="143"/>
      <c r="I16" s="143" t="s">
        <v>110</v>
      </c>
      <c r="J16" s="143"/>
      <c r="K16" s="143">
        <v>-4151</v>
      </c>
      <c r="L16" s="32"/>
      <c r="M16" s="32"/>
    </row>
    <row r="17" spans="1:13" s="5" customFormat="1" ht="19.8">
      <c r="A17" s="129" t="s">
        <v>73</v>
      </c>
      <c r="B17" s="129"/>
      <c r="C17" s="142"/>
      <c r="D17" s="123"/>
      <c r="E17" s="143">
        <v>63809</v>
      </c>
      <c r="F17" s="143"/>
      <c r="G17" s="143">
        <v>55060</v>
      </c>
      <c r="H17" s="143"/>
      <c r="I17" s="143">
        <v>31787</v>
      </c>
      <c r="J17" s="143"/>
      <c r="K17" s="143">
        <v>38491</v>
      </c>
      <c r="L17" s="32"/>
      <c r="M17" s="32"/>
    </row>
    <row r="18" spans="1:13" s="5" customFormat="1" ht="19.8">
      <c r="A18" s="129" t="s">
        <v>74</v>
      </c>
      <c r="B18" s="129"/>
      <c r="C18" s="192"/>
      <c r="D18" s="123"/>
      <c r="E18" s="143">
        <v>-1246</v>
      </c>
      <c r="F18" s="143"/>
      <c r="G18" s="143">
        <v>-1347</v>
      </c>
      <c r="H18" s="143"/>
      <c r="I18" s="143">
        <v>-30</v>
      </c>
      <c r="J18" s="143"/>
      <c r="K18" s="143" t="s">
        <v>110</v>
      </c>
      <c r="L18" s="32"/>
      <c r="M18" s="32"/>
    </row>
    <row r="19" spans="1:13" s="5" customFormat="1" ht="19.8">
      <c r="A19" s="129" t="s">
        <v>75</v>
      </c>
      <c r="B19" s="129"/>
      <c r="C19" s="142"/>
      <c r="D19" s="123"/>
      <c r="E19" s="143">
        <v>-447932</v>
      </c>
      <c r="F19" s="143"/>
      <c r="G19" s="143">
        <v>-547784</v>
      </c>
      <c r="H19" s="143"/>
      <c r="I19" s="143">
        <v>-39574</v>
      </c>
      <c r="J19" s="143"/>
      <c r="K19" s="143">
        <v>-41507</v>
      </c>
      <c r="L19" s="32"/>
      <c r="M19" s="32"/>
    </row>
    <row r="20" spans="1:13" s="5" customFormat="1" ht="20.399999999999999">
      <c r="A20" s="155" t="s">
        <v>212</v>
      </c>
      <c r="B20" s="129"/>
      <c r="C20" s="142"/>
      <c r="D20" s="123"/>
      <c r="E20" s="190">
        <f>SUM(E13:E19)</f>
        <v>1536453</v>
      </c>
      <c r="F20" s="191"/>
      <c r="G20" s="190">
        <f>SUM(G13:G19)</f>
        <v>2293017</v>
      </c>
      <c r="H20" s="191"/>
      <c r="I20" s="190">
        <f>SUM(I13:I19)</f>
        <v>125026</v>
      </c>
      <c r="J20" s="191"/>
      <c r="K20" s="190">
        <f>SUM(K13:K19)</f>
        <v>65059</v>
      </c>
      <c r="L20" s="32"/>
      <c r="M20" s="32"/>
    </row>
    <row r="21" spans="1:13" s="5" customFormat="1" ht="19.05" customHeight="1">
      <c r="A21" s="155"/>
      <c r="B21" s="155"/>
      <c r="C21" s="171"/>
      <c r="D21" s="200"/>
      <c r="E21" s="137"/>
      <c r="F21" s="136"/>
      <c r="G21" s="137"/>
      <c r="H21" s="143"/>
      <c r="I21" s="137"/>
      <c r="J21" s="143"/>
      <c r="K21" s="137"/>
      <c r="L21" s="32"/>
      <c r="M21" s="32"/>
    </row>
    <row r="22" spans="1:13" s="5" customFormat="1" ht="20.399999999999999">
      <c r="A22" s="129" t="s">
        <v>76</v>
      </c>
      <c r="B22" s="155"/>
      <c r="C22" s="171"/>
      <c r="D22" s="200"/>
      <c r="E22" s="143">
        <v>79596</v>
      </c>
      <c r="F22" s="136"/>
      <c r="G22" s="143">
        <v>69480</v>
      </c>
      <c r="H22" s="143"/>
      <c r="I22" s="143">
        <v>604338</v>
      </c>
      <c r="J22" s="143"/>
      <c r="K22" s="143">
        <v>772450</v>
      </c>
      <c r="L22" s="32"/>
      <c r="M22" s="32"/>
    </row>
    <row r="23" spans="1:13" s="5" customFormat="1" ht="20.399999999999999">
      <c r="A23" s="129" t="s">
        <v>77</v>
      </c>
      <c r="B23" s="129"/>
      <c r="C23" s="171"/>
      <c r="D23" s="123"/>
      <c r="E23" s="143">
        <v>-2010952</v>
      </c>
      <c r="F23" s="143"/>
      <c r="G23" s="143">
        <v>-1789273</v>
      </c>
      <c r="H23" s="143"/>
      <c r="I23" s="143">
        <v>-1077242</v>
      </c>
      <c r="J23" s="143"/>
      <c r="K23" s="143">
        <v>-970869</v>
      </c>
      <c r="L23" s="32"/>
      <c r="M23" s="32"/>
    </row>
    <row r="24" spans="1:13" s="5" customFormat="1" ht="19.8">
      <c r="A24" s="129" t="s">
        <v>184</v>
      </c>
      <c r="B24" s="129"/>
      <c r="C24" s="142"/>
      <c r="D24" s="123"/>
      <c r="E24" s="151">
        <v>39862</v>
      </c>
      <c r="F24" s="143"/>
      <c r="G24" s="151">
        <v>42513</v>
      </c>
      <c r="H24" s="143"/>
      <c r="I24" s="151" t="s">
        <v>110</v>
      </c>
      <c r="J24" s="143"/>
      <c r="K24" s="151" t="s">
        <v>110</v>
      </c>
      <c r="L24" s="38"/>
      <c r="M24" s="32"/>
    </row>
    <row r="25" spans="1:13" s="5" customFormat="1" ht="20.399999999999999">
      <c r="A25" s="155" t="s">
        <v>168</v>
      </c>
      <c r="B25" s="155"/>
      <c r="C25" s="171"/>
      <c r="D25" s="200"/>
      <c r="E25" s="191">
        <f>SUM(E20:E24)</f>
        <v>-355041</v>
      </c>
      <c r="F25" s="202"/>
      <c r="G25" s="191">
        <f>SUM(G20:G24)</f>
        <v>615737</v>
      </c>
      <c r="H25" s="191"/>
      <c r="I25" s="191">
        <f>SUM(I20:I24)</f>
        <v>-347878</v>
      </c>
      <c r="J25" s="191"/>
      <c r="K25" s="191">
        <f>SUM(K20:K24)</f>
        <v>-133360</v>
      </c>
      <c r="L25" s="32"/>
      <c r="M25" s="32"/>
    </row>
    <row r="26" spans="1:13" s="5" customFormat="1" ht="20.399999999999999">
      <c r="A26" s="129" t="s">
        <v>129</v>
      </c>
      <c r="B26" s="129"/>
      <c r="C26" s="171"/>
      <c r="D26" s="123"/>
      <c r="E26" s="143">
        <v>164382</v>
      </c>
      <c r="F26" s="143"/>
      <c r="G26" s="143">
        <v>-33621</v>
      </c>
      <c r="H26" s="143"/>
      <c r="I26" s="143">
        <v>129430</v>
      </c>
      <c r="J26" s="143"/>
      <c r="K26" s="151">
        <v>6783</v>
      </c>
      <c r="L26" s="32"/>
      <c r="M26" s="32"/>
    </row>
    <row r="27" spans="1:13" s="10" customFormat="1" ht="20.399999999999999">
      <c r="A27" s="155" t="s">
        <v>180</v>
      </c>
      <c r="B27" s="155"/>
      <c r="C27" s="165"/>
      <c r="D27" s="200"/>
      <c r="E27" s="190">
        <f>SUM(E25:E26)</f>
        <v>-190659</v>
      </c>
      <c r="F27" s="191"/>
      <c r="G27" s="190">
        <f>SUM(G25:G26)</f>
        <v>582116</v>
      </c>
      <c r="H27" s="191"/>
      <c r="I27" s="190">
        <f>SUM(I25:I26)</f>
        <v>-218448</v>
      </c>
      <c r="J27" s="191"/>
      <c r="K27" s="190">
        <f>SUM(K25:K26)</f>
        <v>-126577</v>
      </c>
      <c r="L27" s="34"/>
      <c r="M27" s="34"/>
    </row>
    <row r="28" spans="1:13" s="5" customFormat="1" ht="14.1" customHeight="1">
      <c r="A28" s="155"/>
      <c r="B28" s="155"/>
      <c r="C28" s="171"/>
      <c r="D28" s="200"/>
      <c r="E28" s="137"/>
      <c r="F28" s="136"/>
      <c r="G28" s="137"/>
      <c r="H28" s="143"/>
      <c r="I28" s="137"/>
      <c r="J28" s="143"/>
      <c r="K28" s="137"/>
      <c r="L28" s="32"/>
      <c r="M28" s="32"/>
    </row>
    <row r="29" spans="1:13" s="10" customFormat="1" ht="20.399999999999999">
      <c r="A29" s="155" t="s">
        <v>78</v>
      </c>
      <c r="B29" s="155"/>
      <c r="C29" s="171"/>
      <c r="D29" s="200"/>
      <c r="E29" s="137"/>
      <c r="F29" s="136"/>
      <c r="G29" s="137"/>
      <c r="H29" s="143"/>
      <c r="I29" s="137"/>
      <c r="J29" s="143"/>
      <c r="K29" s="137"/>
      <c r="L29" s="34"/>
      <c r="M29" s="34"/>
    </row>
    <row r="30" spans="1:13" s="10" customFormat="1" ht="20.399999999999999">
      <c r="A30" s="155" t="s">
        <v>185</v>
      </c>
      <c r="B30" s="155"/>
      <c r="C30" s="171"/>
      <c r="D30" s="200"/>
      <c r="E30" s="143"/>
      <c r="F30" s="136"/>
      <c r="G30" s="143"/>
      <c r="H30" s="143"/>
      <c r="I30" s="143"/>
      <c r="J30" s="143"/>
      <c r="K30" s="143"/>
      <c r="L30" s="34"/>
      <c r="M30" s="34"/>
    </row>
    <row r="31" spans="1:13" s="5" customFormat="1" ht="20.399999999999999">
      <c r="A31" s="129" t="s">
        <v>79</v>
      </c>
      <c r="C31" s="171"/>
      <c r="D31" s="200"/>
      <c r="E31" s="143">
        <v>232795</v>
      </c>
      <c r="F31" s="136"/>
      <c r="G31" s="143">
        <v>153297</v>
      </c>
      <c r="H31" s="143"/>
      <c r="I31" s="143" t="s">
        <v>110</v>
      </c>
      <c r="J31" s="143"/>
      <c r="K31" s="143" t="s">
        <v>110</v>
      </c>
      <c r="L31" s="32"/>
      <c r="M31" s="32"/>
    </row>
    <row r="32" spans="1:13" s="10" customFormat="1" ht="20.399999999999999">
      <c r="A32" s="155" t="s">
        <v>186</v>
      </c>
      <c r="B32" s="155"/>
      <c r="C32" s="171"/>
      <c r="D32" s="200"/>
      <c r="E32" s="137"/>
      <c r="F32" s="136"/>
      <c r="G32" s="137"/>
      <c r="H32" s="143"/>
      <c r="I32" s="137"/>
      <c r="J32" s="143"/>
      <c r="K32" s="137"/>
      <c r="L32" s="34"/>
      <c r="M32" s="34"/>
    </row>
    <row r="33" spans="1:13" s="10" customFormat="1" ht="20.399999999999999">
      <c r="A33" s="129" t="s">
        <v>138</v>
      </c>
      <c r="B33" s="155"/>
      <c r="C33" s="171"/>
      <c r="D33" s="200"/>
      <c r="E33" s="137"/>
      <c r="F33" s="136"/>
      <c r="G33" s="137"/>
      <c r="H33" s="143"/>
      <c r="I33" s="137"/>
      <c r="J33" s="143"/>
      <c r="K33" s="137"/>
      <c r="L33" s="34"/>
      <c r="M33" s="34"/>
    </row>
    <row r="34" spans="1:13" s="10" customFormat="1" ht="20.399999999999999">
      <c r="A34" s="155"/>
      <c r="B34" s="129" t="s">
        <v>139</v>
      </c>
      <c r="C34" s="171"/>
      <c r="D34" s="200"/>
      <c r="E34" s="143">
        <v>-108271</v>
      </c>
      <c r="F34" s="143"/>
      <c r="G34" s="143">
        <v>-67850</v>
      </c>
      <c r="H34" s="143"/>
      <c r="I34" s="143">
        <v>-108271</v>
      </c>
      <c r="J34" s="143"/>
      <c r="K34" s="143">
        <v>-67850</v>
      </c>
      <c r="L34" s="34"/>
      <c r="M34" s="34"/>
    </row>
    <row r="35" spans="1:13" s="10" customFormat="1" ht="20.399999999999999">
      <c r="A35" s="129" t="s">
        <v>148</v>
      </c>
      <c r="B35" s="155"/>
      <c r="C35" s="171"/>
      <c r="D35" s="200"/>
      <c r="E35" s="137"/>
      <c r="F35" s="136"/>
      <c r="G35" s="137"/>
      <c r="H35" s="143"/>
      <c r="I35" s="137"/>
      <c r="J35" s="143"/>
      <c r="K35" s="137"/>
      <c r="L35" s="34"/>
      <c r="M35" s="34"/>
    </row>
    <row r="36" spans="1:13" s="10" customFormat="1" ht="20.399999999999999">
      <c r="A36" s="155"/>
      <c r="B36" s="129" t="s">
        <v>80</v>
      </c>
      <c r="C36" s="134"/>
      <c r="D36" s="200"/>
      <c r="E36" s="151" t="s">
        <v>110</v>
      </c>
      <c r="F36" s="136"/>
      <c r="G36" s="151">
        <v>-115</v>
      </c>
      <c r="H36" s="143"/>
      <c r="I36" s="151" t="s">
        <v>110</v>
      </c>
      <c r="J36" s="143"/>
      <c r="K36" s="151" t="s">
        <v>110</v>
      </c>
      <c r="L36" s="34"/>
      <c r="M36" s="34"/>
    </row>
    <row r="37" spans="1:13" s="5" customFormat="1" thickBot="1">
      <c r="A37" s="155" t="s">
        <v>178</v>
      </c>
      <c r="B37" s="155"/>
      <c r="C37" s="171"/>
      <c r="D37" s="200"/>
      <c r="E37" s="193">
        <f>SUM(E27:E36)</f>
        <v>-66135</v>
      </c>
      <c r="F37" s="202"/>
      <c r="G37" s="193">
        <f>SUM(G27:G36)</f>
        <v>667448</v>
      </c>
      <c r="H37" s="191"/>
      <c r="I37" s="193">
        <f>SUM(I27:I36)</f>
        <v>-326719</v>
      </c>
      <c r="J37" s="191"/>
      <c r="K37" s="193">
        <f>SUM(K27:K36)</f>
        <v>-194427</v>
      </c>
      <c r="L37" s="32"/>
      <c r="M37" s="32"/>
    </row>
    <row r="38" spans="1:13" s="10" customFormat="1" ht="30.6" customHeight="1" thickTop="1">
      <c r="A38" s="152" t="s">
        <v>169</v>
      </c>
      <c r="B38" s="152"/>
      <c r="C38" s="171"/>
      <c r="D38" s="200"/>
      <c r="E38" s="136"/>
      <c r="F38" s="136"/>
      <c r="G38" s="136"/>
      <c r="H38" s="136"/>
      <c r="I38" s="136"/>
      <c r="J38" s="136"/>
      <c r="K38" s="136"/>
      <c r="L38" s="34"/>
      <c r="M38" s="34"/>
    </row>
    <row r="39" spans="1:13" s="5" customFormat="1" ht="19.8">
      <c r="A39" s="129"/>
      <c r="B39" s="127" t="s">
        <v>81</v>
      </c>
      <c r="C39" s="134"/>
      <c r="D39" s="123"/>
      <c r="E39" s="174">
        <f>E27-E40</f>
        <v>-115118</v>
      </c>
      <c r="F39" s="174"/>
      <c r="G39" s="174">
        <f>(G27-G40)</f>
        <v>563074</v>
      </c>
      <c r="H39" s="174"/>
      <c r="I39" s="174">
        <f>I27</f>
        <v>-218448</v>
      </c>
      <c r="J39" s="174"/>
      <c r="K39" s="174">
        <f>K27</f>
        <v>-126577</v>
      </c>
      <c r="L39" s="32"/>
      <c r="M39" s="32"/>
    </row>
    <row r="40" spans="1:13" s="5" customFormat="1" ht="19.8">
      <c r="A40" s="129"/>
      <c r="B40" s="127" t="s">
        <v>82</v>
      </c>
      <c r="C40" s="134"/>
      <c r="D40" s="123"/>
      <c r="E40" s="143">
        <v>-75541</v>
      </c>
      <c r="F40" s="174"/>
      <c r="G40" s="143">
        <v>19042</v>
      </c>
      <c r="H40" s="174"/>
      <c r="I40" s="151" t="s">
        <v>110</v>
      </c>
      <c r="J40" s="143"/>
      <c r="K40" s="151" t="s">
        <v>110</v>
      </c>
      <c r="L40" s="32"/>
      <c r="M40" s="32"/>
    </row>
    <row r="41" spans="1:13" s="5" customFormat="1" ht="21" customHeight="1" thickBot="1">
      <c r="A41" s="129"/>
      <c r="B41" s="169"/>
      <c r="C41" s="134"/>
      <c r="D41" s="123"/>
      <c r="E41" s="194">
        <f>E27</f>
        <v>-190659</v>
      </c>
      <c r="F41" s="136"/>
      <c r="G41" s="194">
        <f>G27</f>
        <v>582116</v>
      </c>
      <c r="H41" s="143"/>
      <c r="I41" s="194">
        <f>I27</f>
        <v>-218448</v>
      </c>
      <c r="J41" s="143"/>
      <c r="K41" s="194">
        <f>SUM(K39:K40)</f>
        <v>-126577</v>
      </c>
      <c r="L41" s="32"/>
      <c r="M41" s="32"/>
    </row>
    <row r="42" spans="1:13" s="5" customFormat="1" ht="24.6" customHeight="1" thickTop="1">
      <c r="A42" s="155" t="s">
        <v>170</v>
      </c>
      <c r="B42" s="169"/>
      <c r="C42" s="171"/>
      <c r="D42" s="123"/>
      <c r="E42" s="174"/>
      <c r="F42" s="174"/>
      <c r="G42" s="174"/>
      <c r="H42" s="174"/>
      <c r="I42" s="174"/>
      <c r="J42" s="174"/>
      <c r="K42" s="174"/>
      <c r="L42" s="32"/>
      <c r="M42" s="32"/>
    </row>
    <row r="43" spans="1:13" s="5" customFormat="1" ht="19.8">
      <c r="A43" s="129"/>
      <c r="B43" s="127" t="s">
        <v>81</v>
      </c>
      <c r="C43" s="134"/>
      <c r="D43" s="123"/>
      <c r="E43" s="143">
        <v>-57749</v>
      </c>
      <c r="F43" s="174"/>
      <c r="G43" s="174">
        <v>642390</v>
      </c>
      <c r="H43" s="174"/>
      <c r="I43" s="143">
        <v>-326719</v>
      </c>
      <c r="J43" s="174"/>
      <c r="K43" s="174">
        <v>-194427</v>
      </c>
      <c r="L43" s="32"/>
      <c r="M43" s="40"/>
    </row>
    <row r="44" spans="1:13" s="5" customFormat="1" ht="19.8">
      <c r="A44" s="129"/>
      <c r="B44" s="127" t="s">
        <v>82</v>
      </c>
      <c r="C44" s="134"/>
      <c r="D44" s="123"/>
      <c r="E44" s="143">
        <v>-8386</v>
      </c>
      <c r="F44" s="174"/>
      <c r="G44" s="143">
        <v>25058</v>
      </c>
      <c r="H44" s="174"/>
      <c r="I44" s="151" t="s">
        <v>110</v>
      </c>
      <c r="J44" s="143"/>
      <c r="K44" s="151" t="s">
        <v>110</v>
      </c>
      <c r="L44" s="32"/>
      <c r="M44" s="40"/>
    </row>
    <row r="45" spans="1:13" s="5" customFormat="1" thickBot="1">
      <c r="A45" s="129"/>
      <c r="B45" s="155"/>
      <c r="C45" s="134"/>
      <c r="D45" s="123"/>
      <c r="E45" s="194">
        <f>SUM(E43:E44)</f>
        <v>-66135</v>
      </c>
      <c r="F45" s="174"/>
      <c r="G45" s="194">
        <f>SUM(G43:G44)</f>
        <v>667448</v>
      </c>
      <c r="H45" s="174"/>
      <c r="I45" s="194">
        <f>SUM(I43:I44)</f>
        <v>-326719</v>
      </c>
      <c r="J45" s="174"/>
      <c r="K45" s="194">
        <f>SUM(K43:K44)</f>
        <v>-194427</v>
      </c>
      <c r="L45" s="32"/>
      <c r="M45" s="40"/>
    </row>
    <row r="46" spans="1:13" s="5" customFormat="1" ht="13.35" customHeight="1" thickTop="1">
      <c r="A46" s="155"/>
      <c r="C46" s="171"/>
      <c r="D46" s="200"/>
      <c r="E46" s="137"/>
      <c r="F46" s="136"/>
      <c r="G46" s="137"/>
      <c r="H46" s="143"/>
      <c r="I46" s="137"/>
      <c r="J46" s="143"/>
      <c r="K46" s="137"/>
      <c r="L46" s="32"/>
      <c r="M46" s="32"/>
    </row>
    <row r="47" spans="1:13" s="5" customFormat="1" ht="21" customHeight="1">
      <c r="A47" s="155" t="s">
        <v>171</v>
      </c>
      <c r="B47" s="129"/>
      <c r="C47" s="142"/>
      <c r="D47" s="123"/>
      <c r="E47" s="174"/>
      <c r="F47" s="174"/>
      <c r="G47" s="174"/>
      <c r="H47" s="174"/>
      <c r="I47" s="174"/>
      <c r="J47" s="174"/>
      <c r="K47" s="174"/>
      <c r="L47" s="32"/>
      <c r="M47" s="32"/>
    </row>
    <row r="48" spans="1:13" s="5" customFormat="1" ht="20.399999999999999" thickBot="1">
      <c r="A48" s="129"/>
      <c r="B48" s="127" t="s">
        <v>83</v>
      </c>
      <c r="C48" s="142">
        <v>29</v>
      </c>
      <c r="D48" s="123"/>
      <c r="E48" s="195">
        <f>(E39*1000)/E49</f>
        <v>-4.2091487302011663E-3</v>
      </c>
      <c r="F48" s="137"/>
      <c r="G48" s="195">
        <f>(G39*1000)/G49</f>
        <v>2.0588111434435029E-2</v>
      </c>
      <c r="H48" s="137"/>
      <c r="I48" s="195">
        <f>(I39*1000)/I49</f>
        <v>-7.9872836725358703E-3</v>
      </c>
      <c r="J48" s="137"/>
      <c r="K48" s="195">
        <f>(K39*1000)/K49</f>
        <v>-4.628133035864704E-3</v>
      </c>
      <c r="L48" s="32"/>
      <c r="M48" s="32"/>
    </row>
    <row r="49" spans="1:13" s="5" customFormat="1" thickTop="1" thickBot="1">
      <c r="A49" s="129"/>
      <c r="B49" s="127" t="s">
        <v>84</v>
      </c>
      <c r="C49" s="142">
        <v>29</v>
      </c>
      <c r="D49" s="123"/>
      <c r="E49" s="41">
        <v>27349473107</v>
      </c>
      <c r="F49" s="136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ht="43.8" customHeight="1" thickTop="1"/>
    <row r="51" spans="1:13" ht="19.05" customHeight="1">
      <c r="A51" s="129" t="s">
        <v>193</v>
      </c>
    </row>
    <row r="52" spans="1:13" ht="19.05" customHeight="1"/>
    <row r="53" spans="1:13" ht="19.05" customHeight="1"/>
    <row r="54" spans="1:13" ht="19.05" customHeight="1"/>
    <row r="55" spans="1:13" ht="19.05" customHeight="1"/>
  </sheetData>
  <mergeCells count="7">
    <mergeCell ref="A1:K1"/>
    <mergeCell ref="A2:K2"/>
    <mergeCell ref="A3:K3"/>
    <mergeCell ref="E5:K5"/>
    <mergeCell ref="E7:G7"/>
    <mergeCell ref="I7:K7"/>
    <mergeCell ref="B4:K4"/>
  </mergeCells>
  <pageMargins left="0.8" right="0.3" top="1" bottom="0.5" header="0.511811023622047" footer="0.511811023622047"/>
  <pageSetup paperSize="9" scale="69" firstPageNumber="3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39"/>
  <sheetViews>
    <sheetView view="pageBreakPreview" topLeftCell="A33" zoomScaleNormal="70" zoomScaleSheetLayoutView="100" workbookViewId="0">
      <selection activeCell="B32" sqref="B32"/>
    </sheetView>
  </sheetViews>
  <sheetFormatPr defaultRowHeight="19.8"/>
  <cols>
    <col min="1" max="1" width="3.21875" style="129" customWidth="1"/>
    <col min="2" max="2" width="35.44140625" style="129" customWidth="1"/>
    <col min="3" max="3" width="9.5546875" style="129" customWidth="1"/>
    <col min="4" max="4" width="0.44140625" style="129" customWidth="1"/>
    <col min="5" max="5" width="12.44140625" style="135" customWidth="1"/>
    <col min="6" max="6" width="1.21875" style="135" customWidth="1"/>
    <col min="7" max="7" width="12.44140625" style="135" customWidth="1"/>
    <col min="8" max="8" width="1.21875" style="135" customWidth="1"/>
    <col min="9" max="9" width="15.5546875" style="135" customWidth="1"/>
    <col min="10" max="10" width="0.44140625" style="135" customWidth="1"/>
    <col min="11" max="11" width="16" style="135" customWidth="1"/>
    <col min="12" max="12" width="1.21875" style="135" customWidth="1"/>
    <col min="13" max="13" width="12.44140625" style="135" customWidth="1"/>
    <col min="14" max="14" width="1.21875" style="135" customWidth="1"/>
    <col min="15" max="15" width="18.77734375" style="135" customWidth="1"/>
    <col min="16" max="16" width="1.21875" style="135" customWidth="1"/>
    <col min="17" max="17" width="17.77734375" style="135" customWidth="1"/>
    <col min="18" max="18" width="1.21875" style="135" customWidth="1"/>
    <col min="19" max="19" width="12.77734375" style="135" customWidth="1"/>
    <col min="20" max="20" width="1.21875" style="135" customWidth="1"/>
    <col min="21" max="21" width="12.44140625" style="135" customWidth="1"/>
    <col min="22" max="23" width="0.44140625" style="135" customWidth="1"/>
    <col min="24" max="24" width="13.44140625" style="135" customWidth="1"/>
    <col min="25" max="25" width="1.21875" style="135" customWidth="1"/>
    <col min="26" max="26" width="12.44140625" style="135" customWidth="1"/>
    <col min="27" max="27" width="1.21875" style="135" customWidth="1"/>
    <col min="28" max="28" width="12.44140625" style="135" customWidth="1"/>
    <col min="29" max="29" width="8.44140625" style="51" customWidth="1"/>
    <col min="30" max="259" width="8.77734375" style="51"/>
    <col min="260" max="260" width="3.21875" style="51" customWidth="1"/>
    <col min="261" max="261" width="39.21875" style="51" customWidth="1"/>
    <col min="262" max="262" width="8.77734375" style="51"/>
    <col min="263" max="263" width="4" style="51" customWidth="1"/>
    <col min="264" max="264" width="14.44140625" style="51" customWidth="1"/>
    <col min="265" max="265" width="1.44140625" style="51" customWidth="1"/>
    <col min="266" max="266" width="13.44140625" style="51" customWidth="1"/>
    <col min="267" max="267" width="1" style="51" customWidth="1"/>
    <col min="268" max="268" width="13" style="51" customWidth="1"/>
    <col min="269" max="269" width="1.21875" style="51" customWidth="1"/>
    <col min="270" max="270" width="1" style="51" customWidth="1"/>
    <col min="271" max="271" width="16" style="51" customWidth="1"/>
    <col min="272" max="272" width="2.21875" style="51" customWidth="1"/>
    <col min="273" max="273" width="14" style="51" customWidth="1"/>
    <col min="274" max="274" width="1.44140625" style="51" customWidth="1"/>
    <col min="275" max="275" width="13.44140625" style="51" customWidth="1"/>
    <col min="276" max="276" width="1.44140625" style="51" customWidth="1"/>
    <col min="277" max="277" width="14" style="51" customWidth="1"/>
    <col min="278" max="279" width="1.44140625" style="51" customWidth="1"/>
    <col min="280" max="280" width="13.44140625" style="51" customWidth="1"/>
    <col min="281" max="281" width="1.44140625" style="51" customWidth="1"/>
    <col min="282" max="282" width="14.77734375" style="51" customWidth="1"/>
    <col min="283" max="283" width="1.44140625" style="51" customWidth="1"/>
    <col min="284" max="284" width="13.44140625" style="51" customWidth="1"/>
    <col min="285" max="285" width="8.44140625" style="51" customWidth="1"/>
    <col min="286" max="515" width="8.77734375" style="51"/>
    <col min="516" max="516" width="3.21875" style="51" customWidth="1"/>
    <col min="517" max="517" width="39.21875" style="51" customWidth="1"/>
    <col min="518" max="518" width="8.77734375" style="51"/>
    <col min="519" max="519" width="4" style="51" customWidth="1"/>
    <col min="520" max="520" width="14.44140625" style="51" customWidth="1"/>
    <col min="521" max="521" width="1.44140625" style="51" customWidth="1"/>
    <col min="522" max="522" width="13.44140625" style="51" customWidth="1"/>
    <col min="523" max="523" width="1" style="51" customWidth="1"/>
    <col min="524" max="524" width="13" style="51" customWidth="1"/>
    <col min="525" max="525" width="1.21875" style="51" customWidth="1"/>
    <col min="526" max="526" width="1" style="51" customWidth="1"/>
    <col min="527" max="527" width="16" style="51" customWidth="1"/>
    <col min="528" max="528" width="2.21875" style="51" customWidth="1"/>
    <col min="529" max="529" width="14" style="51" customWidth="1"/>
    <col min="530" max="530" width="1.44140625" style="51" customWidth="1"/>
    <col min="531" max="531" width="13.44140625" style="51" customWidth="1"/>
    <col min="532" max="532" width="1.44140625" style="51" customWidth="1"/>
    <col min="533" max="533" width="14" style="51" customWidth="1"/>
    <col min="534" max="535" width="1.44140625" style="51" customWidth="1"/>
    <col min="536" max="536" width="13.44140625" style="51" customWidth="1"/>
    <col min="537" max="537" width="1.44140625" style="51" customWidth="1"/>
    <col min="538" max="538" width="14.77734375" style="51" customWidth="1"/>
    <col min="539" max="539" width="1.44140625" style="51" customWidth="1"/>
    <col min="540" max="540" width="13.44140625" style="51" customWidth="1"/>
    <col min="541" max="541" width="8.44140625" style="51" customWidth="1"/>
    <col min="542" max="771" width="8.77734375" style="51"/>
    <col min="772" max="772" width="3.21875" style="51" customWidth="1"/>
    <col min="773" max="773" width="39.21875" style="51" customWidth="1"/>
    <col min="774" max="774" width="8.77734375" style="51"/>
    <col min="775" max="775" width="4" style="51" customWidth="1"/>
    <col min="776" max="776" width="14.44140625" style="51" customWidth="1"/>
    <col min="777" max="777" width="1.44140625" style="51" customWidth="1"/>
    <col min="778" max="778" width="13.44140625" style="51" customWidth="1"/>
    <col min="779" max="779" width="1" style="51" customWidth="1"/>
    <col min="780" max="780" width="13" style="51" customWidth="1"/>
    <col min="781" max="781" width="1.21875" style="51" customWidth="1"/>
    <col min="782" max="782" width="1" style="51" customWidth="1"/>
    <col min="783" max="783" width="16" style="51" customWidth="1"/>
    <col min="784" max="784" width="2.21875" style="51" customWidth="1"/>
    <col min="785" max="785" width="14" style="51" customWidth="1"/>
    <col min="786" max="786" width="1.44140625" style="51" customWidth="1"/>
    <col min="787" max="787" width="13.44140625" style="51" customWidth="1"/>
    <col min="788" max="788" width="1.44140625" style="51" customWidth="1"/>
    <col min="789" max="789" width="14" style="51" customWidth="1"/>
    <col min="790" max="791" width="1.44140625" style="51" customWidth="1"/>
    <col min="792" max="792" width="13.44140625" style="51" customWidth="1"/>
    <col min="793" max="793" width="1.44140625" style="51" customWidth="1"/>
    <col min="794" max="794" width="14.77734375" style="51" customWidth="1"/>
    <col min="795" max="795" width="1.44140625" style="51" customWidth="1"/>
    <col min="796" max="796" width="13.44140625" style="51" customWidth="1"/>
    <col min="797" max="797" width="8.44140625" style="51" customWidth="1"/>
    <col min="798" max="1027" width="8.77734375" style="51"/>
    <col min="1028" max="1028" width="3.21875" style="51" customWidth="1"/>
    <col min="1029" max="1029" width="39.21875" style="51" customWidth="1"/>
    <col min="1030" max="1030" width="8.77734375" style="51"/>
    <col min="1031" max="1031" width="4" style="51" customWidth="1"/>
    <col min="1032" max="1032" width="14.44140625" style="51" customWidth="1"/>
    <col min="1033" max="1033" width="1.44140625" style="51" customWidth="1"/>
    <col min="1034" max="1034" width="13.44140625" style="51" customWidth="1"/>
    <col min="1035" max="1035" width="1" style="51" customWidth="1"/>
    <col min="1036" max="1036" width="13" style="51" customWidth="1"/>
    <col min="1037" max="1037" width="1.21875" style="51" customWidth="1"/>
    <col min="1038" max="1038" width="1" style="51" customWidth="1"/>
    <col min="1039" max="1039" width="16" style="51" customWidth="1"/>
    <col min="1040" max="1040" width="2.21875" style="51" customWidth="1"/>
    <col min="1041" max="1041" width="14" style="51" customWidth="1"/>
    <col min="1042" max="1042" width="1.44140625" style="51" customWidth="1"/>
    <col min="1043" max="1043" width="13.44140625" style="51" customWidth="1"/>
    <col min="1044" max="1044" width="1.44140625" style="51" customWidth="1"/>
    <col min="1045" max="1045" width="14" style="51" customWidth="1"/>
    <col min="1046" max="1047" width="1.44140625" style="51" customWidth="1"/>
    <col min="1048" max="1048" width="13.44140625" style="51" customWidth="1"/>
    <col min="1049" max="1049" width="1.44140625" style="51" customWidth="1"/>
    <col min="1050" max="1050" width="14.77734375" style="51" customWidth="1"/>
    <col min="1051" max="1051" width="1.44140625" style="51" customWidth="1"/>
    <col min="1052" max="1052" width="13.44140625" style="51" customWidth="1"/>
    <col min="1053" max="1053" width="8.44140625" style="51" customWidth="1"/>
    <col min="1054" max="1283" width="8.77734375" style="51"/>
    <col min="1284" max="1284" width="3.21875" style="51" customWidth="1"/>
    <col min="1285" max="1285" width="39.21875" style="51" customWidth="1"/>
    <col min="1286" max="1286" width="8.77734375" style="51"/>
    <col min="1287" max="1287" width="4" style="51" customWidth="1"/>
    <col min="1288" max="1288" width="14.44140625" style="51" customWidth="1"/>
    <col min="1289" max="1289" width="1.44140625" style="51" customWidth="1"/>
    <col min="1290" max="1290" width="13.44140625" style="51" customWidth="1"/>
    <col min="1291" max="1291" width="1" style="51" customWidth="1"/>
    <col min="1292" max="1292" width="13" style="51" customWidth="1"/>
    <col min="1293" max="1293" width="1.21875" style="51" customWidth="1"/>
    <col min="1294" max="1294" width="1" style="51" customWidth="1"/>
    <col min="1295" max="1295" width="16" style="51" customWidth="1"/>
    <col min="1296" max="1296" width="2.21875" style="51" customWidth="1"/>
    <col min="1297" max="1297" width="14" style="51" customWidth="1"/>
    <col min="1298" max="1298" width="1.44140625" style="51" customWidth="1"/>
    <col min="1299" max="1299" width="13.44140625" style="51" customWidth="1"/>
    <col min="1300" max="1300" width="1.44140625" style="51" customWidth="1"/>
    <col min="1301" max="1301" width="14" style="51" customWidth="1"/>
    <col min="1302" max="1303" width="1.44140625" style="51" customWidth="1"/>
    <col min="1304" max="1304" width="13.44140625" style="51" customWidth="1"/>
    <col min="1305" max="1305" width="1.44140625" style="51" customWidth="1"/>
    <col min="1306" max="1306" width="14.77734375" style="51" customWidth="1"/>
    <col min="1307" max="1307" width="1.44140625" style="51" customWidth="1"/>
    <col min="1308" max="1308" width="13.44140625" style="51" customWidth="1"/>
    <col min="1309" max="1309" width="8.44140625" style="51" customWidth="1"/>
    <col min="1310" max="1539" width="8.77734375" style="51"/>
    <col min="1540" max="1540" width="3.21875" style="51" customWidth="1"/>
    <col min="1541" max="1541" width="39.21875" style="51" customWidth="1"/>
    <col min="1542" max="1542" width="8.77734375" style="51"/>
    <col min="1543" max="1543" width="4" style="51" customWidth="1"/>
    <col min="1544" max="1544" width="14.44140625" style="51" customWidth="1"/>
    <col min="1545" max="1545" width="1.44140625" style="51" customWidth="1"/>
    <col min="1546" max="1546" width="13.44140625" style="51" customWidth="1"/>
    <col min="1547" max="1547" width="1" style="51" customWidth="1"/>
    <col min="1548" max="1548" width="13" style="51" customWidth="1"/>
    <col min="1549" max="1549" width="1.21875" style="51" customWidth="1"/>
    <col min="1550" max="1550" width="1" style="51" customWidth="1"/>
    <col min="1551" max="1551" width="16" style="51" customWidth="1"/>
    <col min="1552" max="1552" width="2.21875" style="51" customWidth="1"/>
    <col min="1553" max="1553" width="14" style="51" customWidth="1"/>
    <col min="1554" max="1554" width="1.44140625" style="51" customWidth="1"/>
    <col min="1555" max="1555" width="13.44140625" style="51" customWidth="1"/>
    <col min="1556" max="1556" width="1.44140625" style="51" customWidth="1"/>
    <col min="1557" max="1557" width="14" style="51" customWidth="1"/>
    <col min="1558" max="1559" width="1.44140625" style="51" customWidth="1"/>
    <col min="1560" max="1560" width="13.44140625" style="51" customWidth="1"/>
    <col min="1561" max="1561" width="1.44140625" style="51" customWidth="1"/>
    <col min="1562" max="1562" width="14.77734375" style="51" customWidth="1"/>
    <col min="1563" max="1563" width="1.44140625" style="51" customWidth="1"/>
    <col min="1564" max="1564" width="13.44140625" style="51" customWidth="1"/>
    <col min="1565" max="1565" width="8.44140625" style="51" customWidth="1"/>
    <col min="1566" max="1795" width="8.77734375" style="51"/>
    <col min="1796" max="1796" width="3.21875" style="51" customWidth="1"/>
    <col min="1797" max="1797" width="39.21875" style="51" customWidth="1"/>
    <col min="1798" max="1798" width="8.77734375" style="51"/>
    <col min="1799" max="1799" width="4" style="51" customWidth="1"/>
    <col min="1800" max="1800" width="14.44140625" style="51" customWidth="1"/>
    <col min="1801" max="1801" width="1.44140625" style="51" customWidth="1"/>
    <col min="1802" max="1802" width="13.44140625" style="51" customWidth="1"/>
    <col min="1803" max="1803" width="1" style="51" customWidth="1"/>
    <col min="1804" max="1804" width="13" style="51" customWidth="1"/>
    <col min="1805" max="1805" width="1.21875" style="51" customWidth="1"/>
    <col min="1806" max="1806" width="1" style="51" customWidth="1"/>
    <col min="1807" max="1807" width="16" style="51" customWidth="1"/>
    <col min="1808" max="1808" width="2.21875" style="51" customWidth="1"/>
    <col min="1809" max="1809" width="14" style="51" customWidth="1"/>
    <col min="1810" max="1810" width="1.44140625" style="51" customWidth="1"/>
    <col min="1811" max="1811" width="13.44140625" style="51" customWidth="1"/>
    <col min="1812" max="1812" width="1.44140625" style="51" customWidth="1"/>
    <col min="1813" max="1813" width="14" style="51" customWidth="1"/>
    <col min="1814" max="1815" width="1.44140625" style="51" customWidth="1"/>
    <col min="1816" max="1816" width="13.44140625" style="51" customWidth="1"/>
    <col min="1817" max="1817" width="1.44140625" style="51" customWidth="1"/>
    <col min="1818" max="1818" width="14.77734375" style="51" customWidth="1"/>
    <col min="1819" max="1819" width="1.44140625" style="51" customWidth="1"/>
    <col min="1820" max="1820" width="13.44140625" style="51" customWidth="1"/>
    <col min="1821" max="1821" width="8.44140625" style="51" customWidth="1"/>
    <col min="1822" max="2051" width="8.77734375" style="51"/>
    <col min="2052" max="2052" width="3.21875" style="51" customWidth="1"/>
    <col min="2053" max="2053" width="39.21875" style="51" customWidth="1"/>
    <col min="2054" max="2054" width="8.77734375" style="51"/>
    <col min="2055" max="2055" width="4" style="51" customWidth="1"/>
    <col min="2056" max="2056" width="14.44140625" style="51" customWidth="1"/>
    <col min="2057" max="2057" width="1.44140625" style="51" customWidth="1"/>
    <col min="2058" max="2058" width="13.44140625" style="51" customWidth="1"/>
    <col min="2059" max="2059" width="1" style="51" customWidth="1"/>
    <col min="2060" max="2060" width="13" style="51" customWidth="1"/>
    <col min="2061" max="2061" width="1.21875" style="51" customWidth="1"/>
    <col min="2062" max="2062" width="1" style="51" customWidth="1"/>
    <col min="2063" max="2063" width="16" style="51" customWidth="1"/>
    <col min="2064" max="2064" width="2.21875" style="51" customWidth="1"/>
    <col min="2065" max="2065" width="14" style="51" customWidth="1"/>
    <col min="2066" max="2066" width="1.44140625" style="51" customWidth="1"/>
    <col min="2067" max="2067" width="13.44140625" style="51" customWidth="1"/>
    <col min="2068" max="2068" width="1.44140625" style="51" customWidth="1"/>
    <col min="2069" max="2069" width="14" style="51" customWidth="1"/>
    <col min="2070" max="2071" width="1.44140625" style="51" customWidth="1"/>
    <col min="2072" max="2072" width="13.44140625" style="51" customWidth="1"/>
    <col min="2073" max="2073" width="1.44140625" style="51" customWidth="1"/>
    <col min="2074" max="2074" width="14.77734375" style="51" customWidth="1"/>
    <col min="2075" max="2075" width="1.44140625" style="51" customWidth="1"/>
    <col min="2076" max="2076" width="13.44140625" style="51" customWidth="1"/>
    <col min="2077" max="2077" width="8.44140625" style="51" customWidth="1"/>
    <col min="2078" max="2307" width="8.77734375" style="51"/>
    <col min="2308" max="2308" width="3.21875" style="51" customWidth="1"/>
    <col min="2309" max="2309" width="39.21875" style="51" customWidth="1"/>
    <col min="2310" max="2310" width="8.77734375" style="51"/>
    <col min="2311" max="2311" width="4" style="51" customWidth="1"/>
    <col min="2312" max="2312" width="14.44140625" style="51" customWidth="1"/>
    <col min="2313" max="2313" width="1.44140625" style="51" customWidth="1"/>
    <col min="2314" max="2314" width="13.44140625" style="51" customWidth="1"/>
    <col min="2315" max="2315" width="1" style="51" customWidth="1"/>
    <col min="2316" max="2316" width="13" style="51" customWidth="1"/>
    <col min="2317" max="2317" width="1.21875" style="51" customWidth="1"/>
    <col min="2318" max="2318" width="1" style="51" customWidth="1"/>
    <col min="2319" max="2319" width="16" style="51" customWidth="1"/>
    <col min="2320" max="2320" width="2.21875" style="51" customWidth="1"/>
    <col min="2321" max="2321" width="14" style="51" customWidth="1"/>
    <col min="2322" max="2322" width="1.44140625" style="51" customWidth="1"/>
    <col min="2323" max="2323" width="13.44140625" style="51" customWidth="1"/>
    <col min="2324" max="2324" width="1.44140625" style="51" customWidth="1"/>
    <col min="2325" max="2325" width="14" style="51" customWidth="1"/>
    <col min="2326" max="2327" width="1.44140625" style="51" customWidth="1"/>
    <col min="2328" max="2328" width="13.44140625" style="51" customWidth="1"/>
    <col min="2329" max="2329" width="1.44140625" style="51" customWidth="1"/>
    <col min="2330" max="2330" width="14.77734375" style="51" customWidth="1"/>
    <col min="2331" max="2331" width="1.44140625" style="51" customWidth="1"/>
    <col min="2332" max="2332" width="13.44140625" style="51" customWidth="1"/>
    <col min="2333" max="2333" width="8.44140625" style="51" customWidth="1"/>
    <col min="2334" max="2563" width="8.77734375" style="51"/>
    <col min="2564" max="2564" width="3.21875" style="51" customWidth="1"/>
    <col min="2565" max="2565" width="39.21875" style="51" customWidth="1"/>
    <col min="2566" max="2566" width="8.77734375" style="51"/>
    <col min="2567" max="2567" width="4" style="51" customWidth="1"/>
    <col min="2568" max="2568" width="14.44140625" style="51" customWidth="1"/>
    <col min="2569" max="2569" width="1.44140625" style="51" customWidth="1"/>
    <col min="2570" max="2570" width="13.44140625" style="51" customWidth="1"/>
    <col min="2571" max="2571" width="1" style="51" customWidth="1"/>
    <col min="2572" max="2572" width="13" style="51" customWidth="1"/>
    <col min="2573" max="2573" width="1.21875" style="51" customWidth="1"/>
    <col min="2574" max="2574" width="1" style="51" customWidth="1"/>
    <col min="2575" max="2575" width="16" style="51" customWidth="1"/>
    <col min="2576" max="2576" width="2.21875" style="51" customWidth="1"/>
    <col min="2577" max="2577" width="14" style="51" customWidth="1"/>
    <col min="2578" max="2578" width="1.44140625" style="51" customWidth="1"/>
    <col min="2579" max="2579" width="13.44140625" style="51" customWidth="1"/>
    <col min="2580" max="2580" width="1.44140625" style="51" customWidth="1"/>
    <col min="2581" max="2581" width="14" style="51" customWidth="1"/>
    <col min="2582" max="2583" width="1.44140625" style="51" customWidth="1"/>
    <col min="2584" max="2584" width="13.44140625" style="51" customWidth="1"/>
    <col min="2585" max="2585" width="1.44140625" style="51" customWidth="1"/>
    <col min="2586" max="2586" width="14.77734375" style="51" customWidth="1"/>
    <col min="2587" max="2587" width="1.44140625" style="51" customWidth="1"/>
    <col min="2588" max="2588" width="13.44140625" style="51" customWidth="1"/>
    <col min="2589" max="2589" width="8.44140625" style="51" customWidth="1"/>
    <col min="2590" max="2819" width="8.77734375" style="51"/>
    <col min="2820" max="2820" width="3.21875" style="51" customWidth="1"/>
    <col min="2821" max="2821" width="39.21875" style="51" customWidth="1"/>
    <col min="2822" max="2822" width="8.77734375" style="51"/>
    <col min="2823" max="2823" width="4" style="51" customWidth="1"/>
    <col min="2824" max="2824" width="14.44140625" style="51" customWidth="1"/>
    <col min="2825" max="2825" width="1.44140625" style="51" customWidth="1"/>
    <col min="2826" max="2826" width="13.44140625" style="51" customWidth="1"/>
    <col min="2827" max="2827" width="1" style="51" customWidth="1"/>
    <col min="2828" max="2828" width="13" style="51" customWidth="1"/>
    <col min="2829" max="2829" width="1.21875" style="51" customWidth="1"/>
    <col min="2830" max="2830" width="1" style="51" customWidth="1"/>
    <col min="2831" max="2831" width="16" style="51" customWidth="1"/>
    <col min="2832" max="2832" width="2.21875" style="51" customWidth="1"/>
    <col min="2833" max="2833" width="14" style="51" customWidth="1"/>
    <col min="2834" max="2834" width="1.44140625" style="51" customWidth="1"/>
    <col min="2835" max="2835" width="13.44140625" style="51" customWidth="1"/>
    <col min="2836" max="2836" width="1.44140625" style="51" customWidth="1"/>
    <col min="2837" max="2837" width="14" style="51" customWidth="1"/>
    <col min="2838" max="2839" width="1.44140625" style="51" customWidth="1"/>
    <col min="2840" max="2840" width="13.44140625" style="51" customWidth="1"/>
    <col min="2841" max="2841" width="1.44140625" style="51" customWidth="1"/>
    <col min="2842" max="2842" width="14.77734375" style="51" customWidth="1"/>
    <col min="2843" max="2843" width="1.44140625" style="51" customWidth="1"/>
    <col min="2844" max="2844" width="13.44140625" style="51" customWidth="1"/>
    <col min="2845" max="2845" width="8.44140625" style="51" customWidth="1"/>
    <col min="2846" max="3075" width="8.77734375" style="51"/>
    <col min="3076" max="3076" width="3.21875" style="51" customWidth="1"/>
    <col min="3077" max="3077" width="39.21875" style="51" customWidth="1"/>
    <col min="3078" max="3078" width="8.77734375" style="51"/>
    <col min="3079" max="3079" width="4" style="51" customWidth="1"/>
    <col min="3080" max="3080" width="14.44140625" style="51" customWidth="1"/>
    <col min="3081" max="3081" width="1.44140625" style="51" customWidth="1"/>
    <col min="3082" max="3082" width="13.44140625" style="51" customWidth="1"/>
    <col min="3083" max="3083" width="1" style="51" customWidth="1"/>
    <col min="3084" max="3084" width="13" style="51" customWidth="1"/>
    <col min="3085" max="3085" width="1.21875" style="51" customWidth="1"/>
    <col min="3086" max="3086" width="1" style="51" customWidth="1"/>
    <col min="3087" max="3087" width="16" style="51" customWidth="1"/>
    <col min="3088" max="3088" width="2.21875" style="51" customWidth="1"/>
    <col min="3089" max="3089" width="14" style="51" customWidth="1"/>
    <col min="3090" max="3090" width="1.44140625" style="51" customWidth="1"/>
    <col min="3091" max="3091" width="13.44140625" style="51" customWidth="1"/>
    <col min="3092" max="3092" width="1.44140625" style="51" customWidth="1"/>
    <col min="3093" max="3093" width="14" style="51" customWidth="1"/>
    <col min="3094" max="3095" width="1.44140625" style="51" customWidth="1"/>
    <col min="3096" max="3096" width="13.44140625" style="51" customWidth="1"/>
    <col min="3097" max="3097" width="1.44140625" style="51" customWidth="1"/>
    <col min="3098" max="3098" width="14.77734375" style="51" customWidth="1"/>
    <col min="3099" max="3099" width="1.44140625" style="51" customWidth="1"/>
    <col min="3100" max="3100" width="13.44140625" style="51" customWidth="1"/>
    <col min="3101" max="3101" width="8.44140625" style="51" customWidth="1"/>
    <col min="3102" max="3331" width="8.77734375" style="51"/>
    <col min="3332" max="3332" width="3.21875" style="51" customWidth="1"/>
    <col min="3333" max="3333" width="39.21875" style="51" customWidth="1"/>
    <col min="3334" max="3334" width="8.77734375" style="51"/>
    <col min="3335" max="3335" width="4" style="51" customWidth="1"/>
    <col min="3336" max="3336" width="14.44140625" style="51" customWidth="1"/>
    <col min="3337" max="3337" width="1.44140625" style="51" customWidth="1"/>
    <col min="3338" max="3338" width="13.44140625" style="51" customWidth="1"/>
    <col min="3339" max="3339" width="1" style="51" customWidth="1"/>
    <col min="3340" max="3340" width="13" style="51" customWidth="1"/>
    <col min="3341" max="3341" width="1.21875" style="51" customWidth="1"/>
    <col min="3342" max="3342" width="1" style="51" customWidth="1"/>
    <col min="3343" max="3343" width="16" style="51" customWidth="1"/>
    <col min="3344" max="3344" width="2.21875" style="51" customWidth="1"/>
    <col min="3345" max="3345" width="14" style="51" customWidth="1"/>
    <col min="3346" max="3346" width="1.44140625" style="51" customWidth="1"/>
    <col min="3347" max="3347" width="13.44140625" style="51" customWidth="1"/>
    <col min="3348" max="3348" width="1.44140625" style="51" customWidth="1"/>
    <col min="3349" max="3349" width="14" style="51" customWidth="1"/>
    <col min="3350" max="3351" width="1.44140625" style="51" customWidth="1"/>
    <col min="3352" max="3352" width="13.44140625" style="51" customWidth="1"/>
    <col min="3353" max="3353" width="1.44140625" style="51" customWidth="1"/>
    <col min="3354" max="3354" width="14.77734375" style="51" customWidth="1"/>
    <col min="3355" max="3355" width="1.44140625" style="51" customWidth="1"/>
    <col min="3356" max="3356" width="13.44140625" style="51" customWidth="1"/>
    <col min="3357" max="3357" width="8.44140625" style="51" customWidth="1"/>
    <col min="3358" max="3587" width="8.77734375" style="51"/>
    <col min="3588" max="3588" width="3.21875" style="51" customWidth="1"/>
    <col min="3589" max="3589" width="39.21875" style="51" customWidth="1"/>
    <col min="3590" max="3590" width="8.77734375" style="51"/>
    <col min="3591" max="3591" width="4" style="51" customWidth="1"/>
    <col min="3592" max="3592" width="14.44140625" style="51" customWidth="1"/>
    <col min="3593" max="3593" width="1.44140625" style="51" customWidth="1"/>
    <col min="3594" max="3594" width="13.44140625" style="51" customWidth="1"/>
    <col min="3595" max="3595" width="1" style="51" customWidth="1"/>
    <col min="3596" max="3596" width="13" style="51" customWidth="1"/>
    <col min="3597" max="3597" width="1.21875" style="51" customWidth="1"/>
    <col min="3598" max="3598" width="1" style="51" customWidth="1"/>
    <col min="3599" max="3599" width="16" style="51" customWidth="1"/>
    <col min="3600" max="3600" width="2.21875" style="51" customWidth="1"/>
    <col min="3601" max="3601" width="14" style="51" customWidth="1"/>
    <col min="3602" max="3602" width="1.44140625" style="51" customWidth="1"/>
    <col min="3603" max="3603" width="13.44140625" style="51" customWidth="1"/>
    <col min="3604" max="3604" width="1.44140625" style="51" customWidth="1"/>
    <col min="3605" max="3605" width="14" style="51" customWidth="1"/>
    <col min="3606" max="3607" width="1.44140625" style="51" customWidth="1"/>
    <col min="3608" max="3608" width="13.44140625" style="51" customWidth="1"/>
    <col min="3609" max="3609" width="1.44140625" style="51" customWidth="1"/>
    <col min="3610" max="3610" width="14.77734375" style="51" customWidth="1"/>
    <col min="3611" max="3611" width="1.44140625" style="51" customWidth="1"/>
    <col min="3612" max="3612" width="13.44140625" style="51" customWidth="1"/>
    <col min="3613" max="3613" width="8.44140625" style="51" customWidth="1"/>
    <col min="3614" max="3843" width="8.77734375" style="51"/>
    <col min="3844" max="3844" width="3.21875" style="51" customWidth="1"/>
    <col min="3845" max="3845" width="39.21875" style="51" customWidth="1"/>
    <col min="3846" max="3846" width="8.77734375" style="51"/>
    <col min="3847" max="3847" width="4" style="51" customWidth="1"/>
    <col min="3848" max="3848" width="14.44140625" style="51" customWidth="1"/>
    <col min="3849" max="3849" width="1.44140625" style="51" customWidth="1"/>
    <col min="3850" max="3850" width="13.44140625" style="51" customWidth="1"/>
    <col min="3851" max="3851" width="1" style="51" customWidth="1"/>
    <col min="3852" max="3852" width="13" style="51" customWidth="1"/>
    <col min="3853" max="3853" width="1.21875" style="51" customWidth="1"/>
    <col min="3854" max="3854" width="1" style="51" customWidth="1"/>
    <col min="3855" max="3855" width="16" style="51" customWidth="1"/>
    <col min="3856" max="3856" width="2.21875" style="51" customWidth="1"/>
    <col min="3857" max="3857" width="14" style="51" customWidth="1"/>
    <col min="3858" max="3858" width="1.44140625" style="51" customWidth="1"/>
    <col min="3859" max="3859" width="13.44140625" style="51" customWidth="1"/>
    <col min="3860" max="3860" width="1.44140625" style="51" customWidth="1"/>
    <col min="3861" max="3861" width="14" style="51" customWidth="1"/>
    <col min="3862" max="3863" width="1.44140625" style="51" customWidth="1"/>
    <col min="3864" max="3864" width="13.44140625" style="51" customWidth="1"/>
    <col min="3865" max="3865" width="1.44140625" style="51" customWidth="1"/>
    <col min="3866" max="3866" width="14.77734375" style="51" customWidth="1"/>
    <col min="3867" max="3867" width="1.44140625" style="51" customWidth="1"/>
    <col min="3868" max="3868" width="13.44140625" style="51" customWidth="1"/>
    <col min="3869" max="3869" width="8.44140625" style="51" customWidth="1"/>
    <col min="3870" max="4099" width="8.77734375" style="51"/>
    <col min="4100" max="4100" width="3.21875" style="51" customWidth="1"/>
    <col min="4101" max="4101" width="39.21875" style="51" customWidth="1"/>
    <col min="4102" max="4102" width="8.77734375" style="51"/>
    <col min="4103" max="4103" width="4" style="51" customWidth="1"/>
    <col min="4104" max="4104" width="14.44140625" style="51" customWidth="1"/>
    <col min="4105" max="4105" width="1.44140625" style="51" customWidth="1"/>
    <col min="4106" max="4106" width="13.44140625" style="51" customWidth="1"/>
    <col min="4107" max="4107" width="1" style="51" customWidth="1"/>
    <col min="4108" max="4108" width="13" style="51" customWidth="1"/>
    <col min="4109" max="4109" width="1.21875" style="51" customWidth="1"/>
    <col min="4110" max="4110" width="1" style="51" customWidth="1"/>
    <col min="4111" max="4111" width="16" style="51" customWidth="1"/>
    <col min="4112" max="4112" width="2.21875" style="51" customWidth="1"/>
    <col min="4113" max="4113" width="14" style="51" customWidth="1"/>
    <col min="4114" max="4114" width="1.44140625" style="51" customWidth="1"/>
    <col min="4115" max="4115" width="13.44140625" style="51" customWidth="1"/>
    <col min="4116" max="4116" width="1.44140625" style="51" customWidth="1"/>
    <col min="4117" max="4117" width="14" style="51" customWidth="1"/>
    <col min="4118" max="4119" width="1.44140625" style="51" customWidth="1"/>
    <col min="4120" max="4120" width="13.44140625" style="51" customWidth="1"/>
    <col min="4121" max="4121" width="1.44140625" style="51" customWidth="1"/>
    <col min="4122" max="4122" width="14.77734375" style="51" customWidth="1"/>
    <col min="4123" max="4123" width="1.44140625" style="51" customWidth="1"/>
    <col min="4124" max="4124" width="13.44140625" style="51" customWidth="1"/>
    <col min="4125" max="4125" width="8.44140625" style="51" customWidth="1"/>
    <col min="4126" max="4355" width="8.77734375" style="51"/>
    <col min="4356" max="4356" width="3.21875" style="51" customWidth="1"/>
    <col min="4357" max="4357" width="39.21875" style="51" customWidth="1"/>
    <col min="4358" max="4358" width="8.77734375" style="51"/>
    <col min="4359" max="4359" width="4" style="51" customWidth="1"/>
    <col min="4360" max="4360" width="14.44140625" style="51" customWidth="1"/>
    <col min="4361" max="4361" width="1.44140625" style="51" customWidth="1"/>
    <col min="4362" max="4362" width="13.44140625" style="51" customWidth="1"/>
    <col min="4363" max="4363" width="1" style="51" customWidth="1"/>
    <col min="4364" max="4364" width="13" style="51" customWidth="1"/>
    <col min="4365" max="4365" width="1.21875" style="51" customWidth="1"/>
    <col min="4366" max="4366" width="1" style="51" customWidth="1"/>
    <col min="4367" max="4367" width="16" style="51" customWidth="1"/>
    <col min="4368" max="4368" width="2.21875" style="51" customWidth="1"/>
    <col min="4369" max="4369" width="14" style="51" customWidth="1"/>
    <col min="4370" max="4370" width="1.44140625" style="51" customWidth="1"/>
    <col min="4371" max="4371" width="13.44140625" style="51" customWidth="1"/>
    <col min="4372" max="4372" width="1.44140625" style="51" customWidth="1"/>
    <col min="4373" max="4373" width="14" style="51" customWidth="1"/>
    <col min="4374" max="4375" width="1.44140625" style="51" customWidth="1"/>
    <col min="4376" max="4376" width="13.44140625" style="51" customWidth="1"/>
    <col min="4377" max="4377" width="1.44140625" style="51" customWidth="1"/>
    <col min="4378" max="4378" width="14.77734375" style="51" customWidth="1"/>
    <col min="4379" max="4379" width="1.44140625" style="51" customWidth="1"/>
    <col min="4380" max="4380" width="13.44140625" style="51" customWidth="1"/>
    <col min="4381" max="4381" width="8.44140625" style="51" customWidth="1"/>
    <col min="4382" max="4611" width="8.77734375" style="51"/>
    <col min="4612" max="4612" width="3.21875" style="51" customWidth="1"/>
    <col min="4613" max="4613" width="39.21875" style="51" customWidth="1"/>
    <col min="4614" max="4614" width="8.77734375" style="51"/>
    <col min="4615" max="4615" width="4" style="51" customWidth="1"/>
    <col min="4616" max="4616" width="14.44140625" style="51" customWidth="1"/>
    <col min="4617" max="4617" width="1.44140625" style="51" customWidth="1"/>
    <col min="4618" max="4618" width="13.44140625" style="51" customWidth="1"/>
    <col min="4619" max="4619" width="1" style="51" customWidth="1"/>
    <col min="4620" max="4620" width="13" style="51" customWidth="1"/>
    <col min="4621" max="4621" width="1.21875" style="51" customWidth="1"/>
    <col min="4622" max="4622" width="1" style="51" customWidth="1"/>
    <col min="4623" max="4623" width="16" style="51" customWidth="1"/>
    <col min="4624" max="4624" width="2.21875" style="51" customWidth="1"/>
    <col min="4625" max="4625" width="14" style="51" customWidth="1"/>
    <col min="4626" max="4626" width="1.44140625" style="51" customWidth="1"/>
    <col min="4627" max="4627" width="13.44140625" style="51" customWidth="1"/>
    <col min="4628" max="4628" width="1.44140625" style="51" customWidth="1"/>
    <col min="4629" max="4629" width="14" style="51" customWidth="1"/>
    <col min="4630" max="4631" width="1.44140625" style="51" customWidth="1"/>
    <col min="4632" max="4632" width="13.44140625" style="51" customWidth="1"/>
    <col min="4633" max="4633" width="1.44140625" style="51" customWidth="1"/>
    <col min="4634" max="4634" width="14.77734375" style="51" customWidth="1"/>
    <col min="4635" max="4635" width="1.44140625" style="51" customWidth="1"/>
    <col min="4636" max="4636" width="13.44140625" style="51" customWidth="1"/>
    <col min="4637" max="4637" width="8.44140625" style="51" customWidth="1"/>
    <col min="4638" max="4867" width="8.77734375" style="51"/>
    <col min="4868" max="4868" width="3.21875" style="51" customWidth="1"/>
    <col min="4869" max="4869" width="39.21875" style="51" customWidth="1"/>
    <col min="4870" max="4870" width="8.77734375" style="51"/>
    <col min="4871" max="4871" width="4" style="51" customWidth="1"/>
    <col min="4872" max="4872" width="14.44140625" style="51" customWidth="1"/>
    <col min="4873" max="4873" width="1.44140625" style="51" customWidth="1"/>
    <col min="4874" max="4874" width="13.44140625" style="51" customWidth="1"/>
    <col min="4875" max="4875" width="1" style="51" customWidth="1"/>
    <col min="4876" max="4876" width="13" style="51" customWidth="1"/>
    <col min="4877" max="4877" width="1.21875" style="51" customWidth="1"/>
    <col min="4878" max="4878" width="1" style="51" customWidth="1"/>
    <col min="4879" max="4879" width="16" style="51" customWidth="1"/>
    <col min="4880" max="4880" width="2.21875" style="51" customWidth="1"/>
    <col min="4881" max="4881" width="14" style="51" customWidth="1"/>
    <col min="4882" max="4882" width="1.44140625" style="51" customWidth="1"/>
    <col min="4883" max="4883" width="13.44140625" style="51" customWidth="1"/>
    <col min="4884" max="4884" width="1.44140625" style="51" customWidth="1"/>
    <col min="4885" max="4885" width="14" style="51" customWidth="1"/>
    <col min="4886" max="4887" width="1.44140625" style="51" customWidth="1"/>
    <col min="4888" max="4888" width="13.44140625" style="51" customWidth="1"/>
    <col min="4889" max="4889" width="1.44140625" style="51" customWidth="1"/>
    <col min="4890" max="4890" width="14.77734375" style="51" customWidth="1"/>
    <col min="4891" max="4891" width="1.44140625" style="51" customWidth="1"/>
    <col min="4892" max="4892" width="13.44140625" style="51" customWidth="1"/>
    <col min="4893" max="4893" width="8.44140625" style="51" customWidth="1"/>
    <col min="4894" max="5123" width="8.77734375" style="51"/>
    <col min="5124" max="5124" width="3.21875" style="51" customWidth="1"/>
    <col min="5125" max="5125" width="39.21875" style="51" customWidth="1"/>
    <col min="5126" max="5126" width="8.77734375" style="51"/>
    <col min="5127" max="5127" width="4" style="51" customWidth="1"/>
    <col min="5128" max="5128" width="14.44140625" style="51" customWidth="1"/>
    <col min="5129" max="5129" width="1.44140625" style="51" customWidth="1"/>
    <col min="5130" max="5130" width="13.44140625" style="51" customWidth="1"/>
    <col min="5131" max="5131" width="1" style="51" customWidth="1"/>
    <col min="5132" max="5132" width="13" style="51" customWidth="1"/>
    <col min="5133" max="5133" width="1.21875" style="51" customWidth="1"/>
    <col min="5134" max="5134" width="1" style="51" customWidth="1"/>
    <col min="5135" max="5135" width="16" style="51" customWidth="1"/>
    <col min="5136" max="5136" width="2.21875" style="51" customWidth="1"/>
    <col min="5137" max="5137" width="14" style="51" customWidth="1"/>
    <col min="5138" max="5138" width="1.44140625" style="51" customWidth="1"/>
    <col min="5139" max="5139" width="13.44140625" style="51" customWidth="1"/>
    <col min="5140" max="5140" width="1.44140625" style="51" customWidth="1"/>
    <col min="5141" max="5141" width="14" style="51" customWidth="1"/>
    <col min="5142" max="5143" width="1.44140625" style="51" customWidth="1"/>
    <col min="5144" max="5144" width="13.44140625" style="51" customWidth="1"/>
    <col min="5145" max="5145" width="1.44140625" style="51" customWidth="1"/>
    <col min="5146" max="5146" width="14.77734375" style="51" customWidth="1"/>
    <col min="5147" max="5147" width="1.44140625" style="51" customWidth="1"/>
    <col min="5148" max="5148" width="13.44140625" style="51" customWidth="1"/>
    <col min="5149" max="5149" width="8.44140625" style="51" customWidth="1"/>
    <col min="5150" max="5379" width="8.77734375" style="51"/>
    <col min="5380" max="5380" width="3.21875" style="51" customWidth="1"/>
    <col min="5381" max="5381" width="39.21875" style="51" customWidth="1"/>
    <col min="5382" max="5382" width="8.77734375" style="51"/>
    <col min="5383" max="5383" width="4" style="51" customWidth="1"/>
    <col min="5384" max="5384" width="14.44140625" style="51" customWidth="1"/>
    <col min="5385" max="5385" width="1.44140625" style="51" customWidth="1"/>
    <col min="5386" max="5386" width="13.44140625" style="51" customWidth="1"/>
    <col min="5387" max="5387" width="1" style="51" customWidth="1"/>
    <col min="5388" max="5388" width="13" style="51" customWidth="1"/>
    <col min="5389" max="5389" width="1.21875" style="51" customWidth="1"/>
    <col min="5390" max="5390" width="1" style="51" customWidth="1"/>
    <col min="5391" max="5391" width="16" style="51" customWidth="1"/>
    <col min="5392" max="5392" width="2.21875" style="51" customWidth="1"/>
    <col min="5393" max="5393" width="14" style="51" customWidth="1"/>
    <col min="5394" max="5394" width="1.44140625" style="51" customWidth="1"/>
    <col min="5395" max="5395" width="13.44140625" style="51" customWidth="1"/>
    <col min="5396" max="5396" width="1.44140625" style="51" customWidth="1"/>
    <col min="5397" max="5397" width="14" style="51" customWidth="1"/>
    <col min="5398" max="5399" width="1.44140625" style="51" customWidth="1"/>
    <col min="5400" max="5400" width="13.44140625" style="51" customWidth="1"/>
    <col min="5401" max="5401" width="1.44140625" style="51" customWidth="1"/>
    <col min="5402" max="5402" width="14.77734375" style="51" customWidth="1"/>
    <col min="5403" max="5403" width="1.44140625" style="51" customWidth="1"/>
    <col min="5404" max="5404" width="13.44140625" style="51" customWidth="1"/>
    <col min="5405" max="5405" width="8.44140625" style="51" customWidth="1"/>
    <col min="5406" max="5635" width="8.77734375" style="51"/>
    <col min="5636" max="5636" width="3.21875" style="51" customWidth="1"/>
    <col min="5637" max="5637" width="39.21875" style="51" customWidth="1"/>
    <col min="5638" max="5638" width="8.77734375" style="51"/>
    <col min="5639" max="5639" width="4" style="51" customWidth="1"/>
    <col min="5640" max="5640" width="14.44140625" style="51" customWidth="1"/>
    <col min="5641" max="5641" width="1.44140625" style="51" customWidth="1"/>
    <col min="5642" max="5642" width="13.44140625" style="51" customWidth="1"/>
    <col min="5643" max="5643" width="1" style="51" customWidth="1"/>
    <col min="5644" max="5644" width="13" style="51" customWidth="1"/>
    <col min="5645" max="5645" width="1.21875" style="51" customWidth="1"/>
    <col min="5646" max="5646" width="1" style="51" customWidth="1"/>
    <col min="5647" max="5647" width="16" style="51" customWidth="1"/>
    <col min="5648" max="5648" width="2.21875" style="51" customWidth="1"/>
    <col min="5649" max="5649" width="14" style="51" customWidth="1"/>
    <col min="5650" max="5650" width="1.44140625" style="51" customWidth="1"/>
    <col min="5651" max="5651" width="13.44140625" style="51" customWidth="1"/>
    <col min="5652" max="5652" width="1.44140625" style="51" customWidth="1"/>
    <col min="5653" max="5653" width="14" style="51" customWidth="1"/>
    <col min="5654" max="5655" width="1.44140625" style="51" customWidth="1"/>
    <col min="5656" max="5656" width="13.44140625" style="51" customWidth="1"/>
    <col min="5657" max="5657" width="1.44140625" style="51" customWidth="1"/>
    <col min="5658" max="5658" width="14.77734375" style="51" customWidth="1"/>
    <col min="5659" max="5659" width="1.44140625" style="51" customWidth="1"/>
    <col min="5660" max="5660" width="13.44140625" style="51" customWidth="1"/>
    <col min="5661" max="5661" width="8.44140625" style="51" customWidth="1"/>
    <col min="5662" max="5891" width="8.77734375" style="51"/>
    <col min="5892" max="5892" width="3.21875" style="51" customWidth="1"/>
    <col min="5893" max="5893" width="39.21875" style="51" customWidth="1"/>
    <col min="5894" max="5894" width="8.77734375" style="51"/>
    <col min="5895" max="5895" width="4" style="51" customWidth="1"/>
    <col min="5896" max="5896" width="14.44140625" style="51" customWidth="1"/>
    <col min="5897" max="5897" width="1.44140625" style="51" customWidth="1"/>
    <col min="5898" max="5898" width="13.44140625" style="51" customWidth="1"/>
    <col min="5899" max="5899" width="1" style="51" customWidth="1"/>
    <col min="5900" max="5900" width="13" style="51" customWidth="1"/>
    <col min="5901" max="5901" width="1.21875" style="51" customWidth="1"/>
    <col min="5902" max="5902" width="1" style="51" customWidth="1"/>
    <col min="5903" max="5903" width="16" style="51" customWidth="1"/>
    <col min="5904" max="5904" width="2.21875" style="51" customWidth="1"/>
    <col min="5905" max="5905" width="14" style="51" customWidth="1"/>
    <col min="5906" max="5906" width="1.44140625" style="51" customWidth="1"/>
    <col min="5907" max="5907" width="13.44140625" style="51" customWidth="1"/>
    <col min="5908" max="5908" width="1.44140625" style="51" customWidth="1"/>
    <col min="5909" max="5909" width="14" style="51" customWidth="1"/>
    <col min="5910" max="5911" width="1.44140625" style="51" customWidth="1"/>
    <col min="5912" max="5912" width="13.44140625" style="51" customWidth="1"/>
    <col min="5913" max="5913" width="1.44140625" style="51" customWidth="1"/>
    <col min="5914" max="5914" width="14.77734375" style="51" customWidth="1"/>
    <col min="5915" max="5915" width="1.44140625" style="51" customWidth="1"/>
    <col min="5916" max="5916" width="13.44140625" style="51" customWidth="1"/>
    <col min="5917" max="5917" width="8.44140625" style="51" customWidth="1"/>
    <col min="5918" max="6147" width="8.77734375" style="51"/>
    <col min="6148" max="6148" width="3.21875" style="51" customWidth="1"/>
    <col min="6149" max="6149" width="39.21875" style="51" customWidth="1"/>
    <col min="6150" max="6150" width="8.77734375" style="51"/>
    <col min="6151" max="6151" width="4" style="51" customWidth="1"/>
    <col min="6152" max="6152" width="14.44140625" style="51" customWidth="1"/>
    <col min="6153" max="6153" width="1.44140625" style="51" customWidth="1"/>
    <col min="6154" max="6154" width="13.44140625" style="51" customWidth="1"/>
    <col min="6155" max="6155" width="1" style="51" customWidth="1"/>
    <col min="6156" max="6156" width="13" style="51" customWidth="1"/>
    <col min="6157" max="6157" width="1.21875" style="51" customWidth="1"/>
    <col min="6158" max="6158" width="1" style="51" customWidth="1"/>
    <col min="6159" max="6159" width="16" style="51" customWidth="1"/>
    <col min="6160" max="6160" width="2.21875" style="51" customWidth="1"/>
    <col min="6161" max="6161" width="14" style="51" customWidth="1"/>
    <col min="6162" max="6162" width="1.44140625" style="51" customWidth="1"/>
    <col min="6163" max="6163" width="13.44140625" style="51" customWidth="1"/>
    <col min="6164" max="6164" width="1.44140625" style="51" customWidth="1"/>
    <col min="6165" max="6165" width="14" style="51" customWidth="1"/>
    <col min="6166" max="6167" width="1.44140625" style="51" customWidth="1"/>
    <col min="6168" max="6168" width="13.44140625" style="51" customWidth="1"/>
    <col min="6169" max="6169" width="1.44140625" style="51" customWidth="1"/>
    <col min="6170" max="6170" width="14.77734375" style="51" customWidth="1"/>
    <col min="6171" max="6171" width="1.44140625" style="51" customWidth="1"/>
    <col min="6172" max="6172" width="13.44140625" style="51" customWidth="1"/>
    <col min="6173" max="6173" width="8.44140625" style="51" customWidth="1"/>
    <col min="6174" max="6403" width="8.77734375" style="51"/>
    <col min="6404" max="6404" width="3.21875" style="51" customWidth="1"/>
    <col min="6405" max="6405" width="39.21875" style="51" customWidth="1"/>
    <col min="6406" max="6406" width="8.77734375" style="51"/>
    <col min="6407" max="6407" width="4" style="51" customWidth="1"/>
    <col min="6408" max="6408" width="14.44140625" style="51" customWidth="1"/>
    <col min="6409" max="6409" width="1.44140625" style="51" customWidth="1"/>
    <col min="6410" max="6410" width="13.44140625" style="51" customWidth="1"/>
    <col min="6411" max="6411" width="1" style="51" customWidth="1"/>
    <col min="6412" max="6412" width="13" style="51" customWidth="1"/>
    <col min="6413" max="6413" width="1.21875" style="51" customWidth="1"/>
    <col min="6414" max="6414" width="1" style="51" customWidth="1"/>
    <col min="6415" max="6415" width="16" style="51" customWidth="1"/>
    <col min="6416" max="6416" width="2.21875" style="51" customWidth="1"/>
    <col min="6417" max="6417" width="14" style="51" customWidth="1"/>
    <col min="6418" max="6418" width="1.44140625" style="51" customWidth="1"/>
    <col min="6419" max="6419" width="13.44140625" style="51" customWidth="1"/>
    <col min="6420" max="6420" width="1.44140625" style="51" customWidth="1"/>
    <col min="6421" max="6421" width="14" style="51" customWidth="1"/>
    <col min="6422" max="6423" width="1.44140625" style="51" customWidth="1"/>
    <col min="6424" max="6424" width="13.44140625" style="51" customWidth="1"/>
    <col min="6425" max="6425" width="1.44140625" style="51" customWidth="1"/>
    <col min="6426" max="6426" width="14.77734375" style="51" customWidth="1"/>
    <col min="6427" max="6427" width="1.44140625" style="51" customWidth="1"/>
    <col min="6428" max="6428" width="13.44140625" style="51" customWidth="1"/>
    <col min="6429" max="6429" width="8.44140625" style="51" customWidth="1"/>
    <col min="6430" max="6659" width="8.77734375" style="51"/>
    <col min="6660" max="6660" width="3.21875" style="51" customWidth="1"/>
    <col min="6661" max="6661" width="39.21875" style="51" customWidth="1"/>
    <col min="6662" max="6662" width="8.77734375" style="51"/>
    <col min="6663" max="6663" width="4" style="51" customWidth="1"/>
    <col min="6664" max="6664" width="14.44140625" style="51" customWidth="1"/>
    <col min="6665" max="6665" width="1.44140625" style="51" customWidth="1"/>
    <col min="6666" max="6666" width="13.44140625" style="51" customWidth="1"/>
    <col min="6667" max="6667" width="1" style="51" customWidth="1"/>
    <col min="6668" max="6668" width="13" style="51" customWidth="1"/>
    <col min="6669" max="6669" width="1.21875" style="51" customWidth="1"/>
    <col min="6670" max="6670" width="1" style="51" customWidth="1"/>
    <col min="6671" max="6671" width="16" style="51" customWidth="1"/>
    <col min="6672" max="6672" width="2.21875" style="51" customWidth="1"/>
    <col min="6673" max="6673" width="14" style="51" customWidth="1"/>
    <col min="6674" max="6674" width="1.44140625" style="51" customWidth="1"/>
    <col min="6675" max="6675" width="13.44140625" style="51" customWidth="1"/>
    <col min="6676" max="6676" width="1.44140625" style="51" customWidth="1"/>
    <col min="6677" max="6677" width="14" style="51" customWidth="1"/>
    <col min="6678" max="6679" width="1.44140625" style="51" customWidth="1"/>
    <col min="6680" max="6680" width="13.44140625" style="51" customWidth="1"/>
    <col min="6681" max="6681" width="1.44140625" style="51" customWidth="1"/>
    <col min="6682" max="6682" width="14.77734375" style="51" customWidth="1"/>
    <col min="6683" max="6683" width="1.44140625" style="51" customWidth="1"/>
    <col min="6684" max="6684" width="13.44140625" style="51" customWidth="1"/>
    <col min="6685" max="6685" width="8.44140625" style="51" customWidth="1"/>
    <col min="6686" max="6915" width="8.77734375" style="51"/>
    <col min="6916" max="6916" width="3.21875" style="51" customWidth="1"/>
    <col min="6917" max="6917" width="39.21875" style="51" customWidth="1"/>
    <col min="6918" max="6918" width="8.77734375" style="51"/>
    <col min="6919" max="6919" width="4" style="51" customWidth="1"/>
    <col min="6920" max="6920" width="14.44140625" style="51" customWidth="1"/>
    <col min="6921" max="6921" width="1.44140625" style="51" customWidth="1"/>
    <col min="6922" max="6922" width="13.44140625" style="51" customWidth="1"/>
    <col min="6923" max="6923" width="1" style="51" customWidth="1"/>
    <col min="6924" max="6924" width="13" style="51" customWidth="1"/>
    <col min="6925" max="6925" width="1.21875" style="51" customWidth="1"/>
    <col min="6926" max="6926" width="1" style="51" customWidth="1"/>
    <col min="6927" max="6927" width="16" style="51" customWidth="1"/>
    <col min="6928" max="6928" width="2.21875" style="51" customWidth="1"/>
    <col min="6929" max="6929" width="14" style="51" customWidth="1"/>
    <col min="6930" max="6930" width="1.44140625" style="51" customWidth="1"/>
    <col min="6931" max="6931" width="13.44140625" style="51" customWidth="1"/>
    <col min="6932" max="6932" width="1.44140625" style="51" customWidth="1"/>
    <col min="6933" max="6933" width="14" style="51" customWidth="1"/>
    <col min="6934" max="6935" width="1.44140625" style="51" customWidth="1"/>
    <col min="6936" max="6936" width="13.44140625" style="51" customWidth="1"/>
    <col min="6937" max="6937" width="1.44140625" style="51" customWidth="1"/>
    <col min="6938" max="6938" width="14.77734375" style="51" customWidth="1"/>
    <col min="6939" max="6939" width="1.44140625" style="51" customWidth="1"/>
    <col min="6940" max="6940" width="13.44140625" style="51" customWidth="1"/>
    <col min="6941" max="6941" width="8.44140625" style="51" customWidth="1"/>
    <col min="6942" max="7171" width="8.77734375" style="51"/>
    <col min="7172" max="7172" width="3.21875" style="51" customWidth="1"/>
    <col min="7173" max="7173" width="39.21875" style="51" customWidth="1"/>
    <col min="7174" max="7174" width="8.77734375" style="51"/>
    <col min="7175" max="7175" width="4" style="51" customWidth="1"/>
    <col min="7176" max="7176" width="14.44140625" style="51" customWidth="1"/>
    <col min="7177" max="7177" width="1.44140625" style="51" customWidth="1"/>
    <col min="7178" max="7178" width="13.44140625" style="51" customWidth="1"/>
    <col min="7179" max="7179" width="1" style="51" customWidth="1"/>
    <col min="7180" max="7180" width="13" style="51" customWidth="1"/>
    <col min="7181" max="7181" width="1.21875" style="51" customWidth="1"/>
    <col min="7182" max="7182" width="1" style="51" customWidth="1"/>
    <col min="7183" max="7183" width="16" style="51" customWidth="1"/>
    <col min="7184" max="7184" width="2.21875" style="51" customWidth="1"/>
    <col min="7185" max="7185" width="14" style="51" customWidth="1"/>
    <col min="7186" max="7186" width="1.44140625" style="51" customWidth="1"/>
    <col min="7187" max="7187" width="13.44140625" style="51" customWidth="1"/>
    <col min="7188" max="7188" width="1.44140625" style="51" customWidth="1"/>
    <col min="7189" max="7189" width="14" style="51" customWidth="1"/>
    <col min="7190" max="7191" width="1.44140625" style="51" customWidth="1"/>
    <col min="7192" max="7192" width="13.44140625" style="51" customWidth="1"/>
    <col min="7193" max="7193" width="1.44140625" style="51" customWidth="1"/>
    <col min="7194" max="7194" width="14.77734375" style="51" customWidth="1"/>
    <col min="7195" max="7195" width="1.44140625" style="51" customWidth="1"/>
    <col min="7196" max="7196" width="13.44140625" style="51" customWidth="1"/>
    <col min="7197" max="7197" width="8.44140625" style="51" customWidth="1"/>
    <col min="7198" max="7427" width="8.77734375" style="51"/>
    <col min="7428" max="7428" width="3.21875" style="51" customWidth="1"/>
    <col min="7429" max="7429" width="39.21875" style="51" customWidth="1"/>
    <col min="7430" max="7430" width="8.77734375" style="51"/>
    <col min="7431" max="7431" width="4" style="51" customWidth="1"/>
    <col min="7432" max="7432" width="14.44140625" style="51" customWidth="1"/>
    <col min="7433" max="7433" width="1.44140625" style="51" customWidth="1"/>
    <col min="7434" max="7434" width="13.44140625" style="51" customWidth="1"/>
    <col min="7435" max="7435" width="1" style="51" customWidth="1"/>
    <col min="7436" max="7436" width="13" style="51" customWidth="1"/>
    <col min="7437" max="7437" width="1.21875" style="51" customWidth="1"/>
    <col min="7438" max="7438" width="1" style="51" customWidth="1"/>
    <col min="7439" max="7439" width="16" style="51" customWidth="1"/>
    <col min="7440" max="7440" width="2.21875" style="51" customWidth="1"/>
    <col min="7441" max="7441" width="14" style="51" customWidth="1"/>
    <col min="7442" max="7442" width="1.44140625" style="51" customWidth="1"/>
    <col min="7443" max="7443" width="13.44140625" style="51" customWidth="1"/>
    <col min="7444" max="7444" width="1.44140625" style="51" customWidth="1"/>
    <col min="7445" max="7445" width="14" style="51" customWidth="1"/>
    <col min="7446" max="7447" width="1.44140625" style="51" customWidth="1"/>
    <col min="7448" max="7448" width="13.44140625" style="51" customWidth="1"/>
    <col min="7449" max="7449" width="1.44140625" style="51" customWidth="1"/>
    <col min="7450" max="7450" width="14.77734375" style="51" customWidth="1"/>
    <col min="7451" max="7451" width="1.44140625" style="51" customWidth="1"/>
    <col min="7452" max="7452" width="13.44140625" style="51" customWidth="1"/>
    <col min="7453" max="7453" width="8.44140625" style="51" customWidth="1"/>
    <col min="7454" max="7683" width="8.77734375" style="51"/>
    <col min="7684" max="7684" width="3.21875" style="51" customWidth="1"/>
    <col min="7685" max="7685" width="39.21875" style="51" customWidth="1"/>
    <col min="7686" max="7686" width="8.77734375" style="51"/>
    <col min="7687" max="7687" width="4" style="51" customWidth="1"/>
    <col min="7688" max="7688" width="14.44140625" style="51" customWidth="1"/>
    <col min="7689" max="7689" width="1.44140625" style="51" customWidth="1"/>
    <col min="7690" max="7690" width="13.44140625" style="51" customWidth="1"/>
    <col min="7691" max="7691" width="1" style="51" customWidth="1"/>
    <col min="7692" max="7692" width="13" style="51" customWidth="1"/>
    <col min="7693" max="7693" width="1.21875" style="51" customWidth="1"/>
    <col min="7694" max="7694" width="1" style="51" customWidth="1"/>
    <col min="7695" max="7695" width="16" style="51" customWidth="1"/>
    <col min="7696" max="7696" width="2.21875" style="51" customWidth="1"/>
    <col min="7697" max="7697" width="14" style="51" customWidth="1"/>
    <col min="7698" max="7698" width="1.44140625" style="51" customWidth="1"/>
    <col min="7699" max="7699" width="13.44140625" style="51" customWidth="1"/>
    <col min="7700" max="7700" width="1.44140625" style="51" customWidth="1"/>
    <col min="7701" max="7701" width="14" style="51" customWidth="1"/>
    <col min="7702" max="7703" width="1.44140625" style="51" customWidth="1"/>
    <col min="7704" max="7704" width="13.44140625" style="51" customWidth="1"/>
    <col min="7705" max="7705" width="1.44140625" style="51" customWidth="1"/>
    <col min="7706" max="7706" width="14.77734375" style="51" customWidth="1"/>
    <col min="7707" max="7707" width="1.44140625" style="51" customWidth="1"/>
    <col min="7708" max="7708" width="13.44140625" style="51" customWidth="1"/>
    <col min="7709" max="7709" width="8.44140625" style="51" customWidth="1"/>
    <col min="7710" max="7939" width="8.77734375" style="51"/>
    <col min="7940" max="7940" width="3.21875" style="51" customWidth="1"/>
    <col min="7941" max="7941" width="39.21875" style="51" customWidth="1"/>
    <col min="7942" max="7942" width="8.77734375" style="51"/>
    <col min="7943" max="7943" width="4" style="51" customWidth="1"/>
    <col min="7944" max="7944" width="14.44140625" style="51" customWidth="1"/>
    <col min="7945" max="7945" width="1.44140625" style="51" customWidth="1"/>
    <col min="7946" max="7946" width="13.44140625" style="51" customWidth="1"/>
    <col min="7947" max="7947" width="1" style="51" customWidth="1"/>
    <col min="7948" max="7948" width="13" style="51" customWidth="1"/>
    <col min="7949" max="7949" width="1.21875" style="51" customWidth="1"/>
    <col min="7950" max="7950" width="1" style="51" customWidth="1"/>
    <col min="7951" max="7951" width="16" style="51" customWidth="1"/>
    <col min="7952" max="7952" width="2.21875" style="51" customWidth="1"/>
    <col min="7953" max="7953" width="14" style="51" customWidth="1"/>
    <col min="7954" max="7954" width="1.44140625" style="51" customWidth="1"/>
    <col min="7955" max="7955" width="13.44140625" style="51" customWidth="1"/>
    <col min="7956" max="7956" width="1.44140625" style="51" customWidth="1"/>
    <col min="7957" max="7957" width="14" style="51" customWidth="1"/>
    <col min="7958" max="7959" width="1.44140625" style="51" customWidth="1"/>
    <col min="7960" max="7960" width="13.44140625" style="51" customWidth="1"/>
    <col min="7961" max="7961" width="1.44140625" style="51" customWidth="1"/>
    <col min="7962" max="7962" width="14.77734375" style="51" customWidth="1"/>
    <col min="7963" max="7963" width="1.44140625" style="51" customWidth="1"/>
    <col min="7964" max="7964" width="13.44140625" style="51" customWidth="1"/>
    <col min="7965" max="7965" width="8.44140625" style="51" customWidth="1"/>
    <col min="7966" max="8195" width="8.77734375" style="51"/>
    <col min="8196" max="8196" width="3.21875" style="51" customWidth="1"/>
    <col min="8197" max="8197" width="39.21875" style="51" customWidth="1"/>
    <col min="8198" max="8198" width="8.77734375" style="51"/>
    <col min="8199" max="8199" width="4" style="51" customWidth="1"/>
    <col min="8200" max="8200" width="14.44140625" style="51" customWidth="1"/>
    <col min="8201" max="8201" width="1.44140625" style="51" customWidth="1"/>
    <col min="8202" max="8202" width="13.44140625" style="51" customWidth="1"/>
    <col min="8203" max="8203" width="1" style="51" customWidth="1"/>
    <col min="8204" max="8204" width="13" style="51" customWidth="1"/>
    <col min="8205" max="8205" width="1.21875" style="51" customWidth="1"/>
    <col min="8206" max="8206" width="1" style="51" customWidth="1"/>
    <col min="8207" max="8207" width="16" style="51" customWidth="1"/>
    <col min="8208" max="8208" width="2.21875" style="51" customWidth="1"/>
    <col min="8209" max="8209" width="14" style="51" customWidth="1"/>
    <col min="8210" max="8210" width="1.44140625" style="51" customWidth="1"/>
    <col min="8211" max="8211" width="13.44140625" style="51" customWidth="1"/>
    <col min="8212" max="8212" width="1.44140625" style="51" customWidth="1"/>
    <col min="8213" max="8213" width="14" style="51" customWidth="1"/>
    <col min="8214" max="8215" width="1.44140625" style="51" customWidth="1"/>
    <col min="8216" max="8216" width="13.44140625" style="51" customWidth="1"/>
    <col min="8217" max="8217" width="1.44140625" style="51" customWidth="1"/>
    <col min="8218" max="8218" width="14.77734375" style="51" customWidth="1"/>
    <col min="8219" max="8219" width="1.44140625" style="51" customWidth="1"/>
    <col min="8220" max="8220" width="13.44140625" style="51" customWidth="1"/>
    <col min="8221" max="8221" width="8.44140625" style="51" customWidth="1"/>
    <col min="8222" max="8451" width="8.77734375" style="51"/>
    <col min="8452" max="8452" width="3.21875" style="51" customWidth="1"/>
    <col min="8453" max="8453" width="39.21875" style="51" customWidth="1"/>
    <col min="8454" max="8454" width="8.77734375" style="51"/>
    <col min="8455" max="8455" width="4" style="51" customWidth="1"/>
    <col min="8456" max="8456" width="14.44140625" style="51" customWidth="1"/>
    <col min="8457" max="8457" width="1.44140625" style="51" customWidth="1"/>
    <col min="8458" max="8458" width="13.44140625" style="51" customWidth="1"/>
    <col min="8459" max="8459" width="1" style="51" customWidth="1"/>
    <col min="8460" max="8460" width="13" style="51" customWidth="1"/>
    <col min="8461" max="8461" width="1.21875" style="51" customWidth="1"/>
    <col min="8462" max="8462" width="1" style="51" customWidth="1"/>
    <col min="8463" max="8463" width="16" style="51" customWidth="1"/>
    <col min="8464" max="8464" width="2.21875" style="51" customWidth="1"/>
    <col min="8465" max="8465" width="14" style="51" customWidth="1"/>
    <col min="8466" max="8466" width="1.44140625" style="51" customWidth="1"/>
    <col min="8467" max="8467" width="13.44140625" style="51" customWidth="1"/>
    <col min="8468" max="8468" width="1.44140625" style="51" customWidth="1"/>
    <col min="8469" max="8469" width="14" style="51" customWidth="1"/>
    <col min="8470" max="8471" width="1.44140625" style="51" customWidth="1"/>
    <col min="8472" max="8472" width="13.44140625" style="51" customWidth="1"/>
    <col min="8473" max="8473" width="1.44140625" style="51" customWidth="1"/>
    <col min="8474" max="8474" width="14.77734375" style="51" customWidth="1"/>
    <col min="8475" max="8475" width="1.44140625" style="51" customWidth="1"/>
    <col min="8476" max="8476" width="13.44140625" style="51" customWidth="1"/>
    <col min="8477" max="8477" width="8.44140625" style="51" customWidth="1"/>
    <col min="8478" max="8707" width="8.77734375" style="51"/>
    <col min="8708" max="8708" width="3.21875" style="51" customWidth="1"/>
    <col min="8709" max="8709" width="39.21875" style="51" customWidth="1"/>
    <col min="8710" max="8710" width="8.77734375" style="51"/>
    <col min="8711" max="8711" width="4" style="51" customWidth="1"/>
    <col min="8712" max="8712" width="14.44140625" style="51" customWidth="1"/>
    <col min="8713" max="8713" width="1.44140625" style="51" customWidth="1"/>
    <col min="8714" max="8714" width="13.44140625" style="51" customWidth="1"/>
    <col min="8715" max="8715" width="1" style="51" customWidth="1"/>
    <col min="8716" max="8716" width="13" style="51" customWidth="1"/>
    <col min="8717" max="8717" width="1.21875" style="51" customWidth="1"/>
    <col min="8718" max="8718" width="1" style="51" customWidth="1"/>
    <col min="8719" max="8719" width="16" style="51" customWidth="1"/>
    <col min="8720" max="8720" width="2.21875" style="51" customWidth="1"/>
    <col min="8721" max="8721" width="14" style="51" customWidth="1"/>
    <col min="8722" max="8722" width="1.44140625" style="51" customWidth="1"/>
    <col min="8723" max="8723" width="13.44140625" style="51" customWidth="1"/>
    <col min="8724" max="8724" width="1.44140625" style="51" customWidth="1"/>
    <col min="8725" max="8725" width="14" style="51" customWidth="1"/>
    <col min="8726" max="8727" width="1.44140625" style="51" customWidth="1"/>
    <col min="8728" max="8728" width="13.44140625" style="51" customWidth="1"/>
    <col min="8729" max="8729" width="1.44140625" style="51" customWidth="1"/>
    <col min="8730" max="8730" width="14.77734375" style="51" customWidth="1"/>
    <col min="8731" max="8731" width="1.44140625" style="51" customWidth="1"/>
    <col min="8732" max="8732" width="13.44140625" style="51" customWidth="1"/>
    <col min="8733" max="8733" width="8.44140625" style="51" customWidth="1"/>
    <col min="8734" max="8963" width="8.77734375" style="51"/>
    <col min="8964" max="8964" width="3.21875" style="51" customWidth="1"/>
    <col min="8965" max="8965" width="39.21875" style="51" customWidth="1"/>
    <col min="8966" max="8966" width="8.77734375" style="51"/>
    <col min="8967" max="8967" width="4" style="51" customWidth="1"/>
    <col min="8968" max="8968" width="14.44140625" style="51" customWidth="1"/>
    <col min="8969" max="8969" width="1.44140625" style="51" customWidth="1"/>
    <col min="8970" max="8970" width="13.44140625" style="51" customWidth="1"/>
    <col min="8971" max="8971" width="1" style="51" customWidth="1"/>
    <col min="8972" max="8972" width="13" style="51" customWidth="1"/>
    <col min="8973" max="8973" width="1.21875" style="51" customWidth="1"/>
    <col min="8974" max="8974" width="1" style="51" customWidth="1"/>
    <col min="8975" max="8975" width="16" style="51" customWidth="1"/>
    <col min="8976" max="8976" width="2.21875" style="51" customWidth="1"/>
    <col min="8977" max="8977" width="14" style="51" customWidth="1"/>
    <col min="8978" max="8978" width="1.44140625" style="51" customWidth="1"/>
    <col min="8979" max="8979" width="13.44140625" style="51" customWidth="1"/>
    <col min="8980" max="8980" width="1.44140625" style="51" customWidth="1"/>
    <col min="8981" max="8981" width="14" style="51" customWidth="1"/>
    <col min="8982" max="8983" width="1.44140625" style="51" customWidth="1"/>
    <col min="8984" max="8984" width="13.44140625" style="51" customWidth="1"/>
    <col min="8985" max="8985" width="1.44140625" style="51" customWidth="1"/>
    <col min="8986" max="8986" width="14.77734375" style="51" customWidth="1"/>
    <col min="8987" max="8987" width="1.44140625" style="51" customWidth="1"/>
    <col min="8988" max="8988" width="13.44140625" style="51" customWidth="1"/>
    <col min="8989" max="8989" width="8.44140625" style="51" customWidth="1"/>
    <col min="8990" max="9219" width="8.77734375" style="51"/>
    <col min="9220" max="9220" width="3.21875" style="51" customWidth="1"/>
    <col min="9221" max="9221" width="39.21875" style="51" customWidth="1"/>
    <col min="9222" max="9222" width="8.77734375" style="51"/>
    <col min="9223" max="9223" width="4" style="51" customWidth="1"/>
    <col min="9224" max="9224" width="14.44140625" style="51" customWidth="1"/>
    <col min="9225" max="9225" width="1.44140625" style="51" customWidth="1"/>
    <col min="9226" max="9226" width="13.44140625" style="51" customWidth="1"/>
    <col min="9227" max="9227" width="1" style="51" customWidth="1"/>
    <col min="9228" max="9228" width="13" style="51" customWidth="1"/>
    <col min="9229" max="9229" width="1.21875" style="51" customWidth="1"/>
    <col min="9230" max="9230" width="1" style="51" customWidth="1"/>
    <col min="9231" max="9231" width="16" style="51" customWidth="1"/>
    <col min="9232" max="9232" width="2.21875" style="51" customWidth="1"/>
    <col min="9233" max="9233" width="14" style="51" customWidth="1"/>
    <col min="9234" max="9234" width="1.44140625" style="51" customWidth="1"/>
    <col min="9235" max="9235" width="13.44140625" style="51" customWidth="1"/>
    <col min="9236" max="9236" width="1.44140625" style="51" customWidth="1"/>
    <col min="9237" max="9237" width="14" style="51" customWidth="1"/>
    <col min="9238" max="9239" width="1.44140625" style="51" customWidth="1"/>
    <col min="9240" max="9240" width="13.44140625" style="51" customWidth="1"/>
    <col min="9241" max="9241" width="1.44140625" style="51" customWidth="1"/>
    <col min="9242" max="9242" width="14.77734375" style="51" customWidth="1"/>
    <col min="9243" max="9243" width="1.44140625" style="51" customWidth="1"/>
    <col min="9244" max="9244" width="13.44140625" style="51" customWidth="1"/>
    <col min="9245" max="9245" width="8.44140625" style="51" customWidth="1"/>
    <col min="9246" max="9475" width="8.77734375" style="51"/>
    <col min="9476" max="9476" width="3.21875" style="51" customWidth="1"/>
    <col min="9477" max="9477" width="39.21875" style="51" customWidth="1"/>
    <col min="9478" max="9478" width="8.77734375" style="51"/>
    <col min="9479" max="9479" width="4" style="51" customWidth="1"/>
    <col min="9480" max="9480" width="14.44140625" style="51" customWidth="1"/>
    <col min="9481" max="9481" width="1.44140625" style="51" customWidth="1"/>
    <col min="9482" max="9482" width="13.44140625" style="51" customWidth="1"/>
    <col min="9483" max="9483" width="1" style="51" customWidth="1"/>
    <col min="9484" max="9484" width="13" style="51" customWidth="1"/>
    <col min="9485" max="9485" width="1.21875" style="51" customWidth="1"/>
    <col min="9486" max="9486" width="1" style="51" customWidth="1"/>
    <col min="9487" max="9487" width="16" style="51" customWidth="1"/>
    <col min="9488" max="9488" width="2.21875" style="51" customWidth="1"/>
    <col min="9489" max="9489" width="14" style="51" customWidth="1"/>
    <col min="9490" max="9490" width="1.44140625" style="51" customWidth="1"/>
    <col min="9491" max="9491" width="13.44140625" style="51" customWidth="1"/>
    <col min="9492" max="9492" width="1.44140625" style="51" customWidth="1"/>
    <col min="9493" max="9493" width="14" style="51" customWidth="1"/>
    <col min="9494" max="9495" width="1.44140625" style="51" customWidth="1"/>
    <col min="9496" max="9496" width="13.44140625" style="51" customWidth="1"/>
    <col min="9497" max="9497" width="1.44140625" style="51" customWidth="1"/>
    <col min="9498" max="9498" width="14.77734375" style="51" customWidth="1"/>
    <col min="9499" max="9499" width="1.44140625" style="51" customWidth="1"/>
    <col min="9500" max="9500" width="13.44140625" style="51" customWidth="1"/>
    <col min="9501" max="9501" width="8.44140625" style="51" customWidth="1"/>
    <col min="9502" max="9731" width="8.77734375" style="51"/>
    <col min="9732" max="9732" width="3.21875" style="51" customWidth="1"/>
    <col min="9733" max="9733" width="39.21875" style="51" customWidth="1"/>
    <col min="9734" max="9734" width="8.77734375" style="51"/>
    <col min="9735" max="9735" width="4" style="51" customWidth="1"/>
    <col min="9736" max="9736" width="14.44140625" style="51" customWidth="1"/>
    <col min="9737" max="9737" width="1.44140625" style="51" customWidth="1"/>
    <col min="9738" max="9738" width="13.44140625" style="51" customWidth="1"/>
    <col min="9739" max="9739" width="1" style="51" customWidth="1"/>
    <col min="9740" max="9740" width="13" style="51" customWidth="1"/>
    <col min="9741" max="9741" width="1.21875" style="51" customWidth="1"/>
    <col min="9742" max="9742" width="1" style="51" customWidth="1"/>
    <col min="9743" max="9743" width="16" style="51" customWidth="1"/>
    <col min="9744" max="9744" width="2.21875" style="51" customWidth="1"/>
    <col min="9745" max="9745" width="14" style="51" customWidth="1"/>
    <col min="9746" max="9746" width="1.44140625" style="51" customWidth="1"/>
    <col min="9747" max="9747" width="13.44140625" style="51" customWidth="1"/>
    <col min="9748" max="9748" width="1.44140625" style="51" customWidth="1"/>
    <col min="9749" max="9749" width="14" style="51" customWidth="1"/>
    <col min="9750" max="9751" width="1.44140625" style="51" customWidth="1"/>
    <col min="9752" max="9752" width="13.44140625" style="51" customWidth="1"/>
    <col min="9753" max="9753" width="1.44140625" style="51" customWidth="1"/>
    <col min="9754" max="9754" width="14.77734375" style="51" customWidth="1"/>
    <col min="9755" max="9755" width="1.44140625" style="51" customWidth="1"/>
    <col min="9756" max="9756" width="13.44140625" style="51" customWidth="1"/>
    <col min="9757" max="9757" width="8.44140625" style="51" customWidth="1"/>
    <col min="9758" max="9987" width="8.77734375" style="51"/>
    <col min="9988" max="9988" width="3.21875" style="51" customWidth="1"/>
    <col min="9989" max="9989" width="39.21875" style="51" customWidth="1"/>
    <col min="9990" max="9990" width="8.77734375" style="51"/>
    <col min="9991" max="9991" width="4" style="51" customWidth="1"/>
    <col min="9992" max="9992" width="14.44140625" style="51" customWidth="1"/>
    <col min="9993" max="9993" width="1.44140625" style="51" customWidth="1"/>
    <col min="9994" max="9994" width="13.44140625" style="51" customWidth="1"/>
    <col min="9995" max="9995" width="1" style="51" customWidth="1"/>
    <col min="9996" max="9996" width="13" style="51" customWidth="1"/>
    <col min="9997" max="9997" width="1.21875" style="51" customWidth="1"/>
    <col min="9998" max="9998" width="1" style="51" customWidth="1"/>
    <col min="9999" max="9999" width="16" style="51" customWidth="1"/>
    <col min="10000" max="10000" width="2.21875" style="51" customWidth="1"/>
    <col min="10001" max="10001" width="14" style="51" customWidth="1"/>
    <col min="10002" max="10002" width="1.44140625" style="51" customWidth="1"/>
    <col min="10003" max="10003" width="13.44140625" style="51" customWidth="1"/>
    <col min="10004" max="10004" width="1.44140625" style="51" customWidth="1"/>
    <col min="10005" max="10005" width="14" style="51" customWidth="1"/>
    <col min="10006" max="10007" width="1.44140625" style="51" customWidth="1"/>
    <col min="10008" max="10008" width="13.44140625" style="51" customWidth="1"/>
    <col min="10009" max="10009" width="1.44140625" style="51" customWidth="1"/>
    <col min="10010" max="10010" width="14.77734375" style="51" customWidth="1"/>
    <col min="10011" max="10011" width="1.44140625" style="51" customWidth="1"/>
    <col min="10012" max="10012" width="13.44140625" style="51" customWidth="1"/>
    <col min="10013" max="10013" width="8.44140625" style="51" customWidth="1"/>
    <col min="10014" max="10243" width="8.77734375" style="51"/>
    <col min="10244" max="10244" width="3.21875" style="51" customWidth="1"/>
    <col min="10245" max="10245" width="39.21875" style="51" customWidth="1"/>
    <col min="10246" max="10246" width="8.77734375" style="51"/>
    <col min="10247" max="10247" width="4" style="51" customWidth="1"/>
    <col min="10248" max="10248" width="14.44140625" style="51" customWidth="1"/>
    <col min="10249" max="10249" width="1.44140625" style="51" customWidth="1"/>
    <col min="10250" max="10250" width="13.44140625" style="51" customWidth="1"/>
    <col min="10251" max="10251" width="1" style="51" customWidth="1"/>
    <col min="10252" max="10252" width="13" style="51" customWidth="1"/>
    <col min="10253" max="10253" width="1.21875" style="51" customWidth="1"/>
    <col min="10254" max="10254" width="1" style="51" customWidth="1"/>
    <col min="10255" max="10255" width="16" style="51" customWidth="1"/>
    <col min="10256" max="10256" width="2.21875" style="51" customWidth="1"/>
    <col min="10257" max="10257" width="14" style="51" customWidth="1"/>
    <col min="10258" max="10258" width="1.44140625" style="51" customWidth="1"/>
    <col min="10259" max="10259" width="13.44140625" style="51" customWidth="1"/>
    <col min="10260" max="10260" width="1.44140625" style="51" customWidth="1"/>
    <col min="10261" max="10261" width="14" style="51" customWidth="1"/>
    <col min="10262" max="10263" width="1.44140625" style="51" customWidth="1"/>
    <col min="10264" max="10264" width="13.44140625" style="51" customWidth="1"/>
    <col min="10265" max="10265" width="1.44140625" style="51" customWidth="1"/>
    <col min="10266" max="10266" width="14.77734375" style="51" customWidth="1"/>
    <col min="10267" max="10267" width="1.44140625" style="51" customWidth="1"/>
    <col min="10268" max="10268" width="13.44140625" style="51" customWidth="1"/>
    <col min="10269" max="10269" width="8.44140625" style="51" customWidth="1"/>
    <col min="10270" max="10499" width="8.77734375" style="51"/>
    <col min="10500" max="10500" width="3.21875" style="51" customWidth="1"/>
    <col min="10501" max="10501" width="39.21875" style="51" customWidth="1"/>
    <col min="10502" max="10502" width="8.77734375" style="51"/>
    <col min="10503" max="10503" width="4" style="51" customWidth="1"/>
    <col min="10504" max="10504" width="14.44140625" style="51" customWidth="1"/>
    <col min="10505" max="10505" width="1.44140625" style="51" customWidth="1"/>
    <col min="10506" max="10506" width="13.44140625" style="51" customWidth="1"/>
    <col min="10507" max="10507" width="1" style="51" customWidth="1"/>
    <col min="10508" max="10508" width="13" style="51" customWidth="1"/>
    <col min="10509" max="10509" width="1.21875" style="51" customWidth="1"/>
    <col min="10510" max="10510" width="1" style="51" customWidth="1"/>
    <col min="10511" max="10511" width="16" style="51" customWidth="1"/>
    <col min="10512" max="10512" width="2.21875" style="51" customWidth="1"/>
    <col min="10513" max="10513" width="14" style="51" customWidth="1"/>
    <col min="10514" max="10514" width="1.44140625" style="51" customWidth="1"/>
    <col min="10515" max="10515" width="13.44140625" style="51" customWidth="1"/>
    <col min="10516" max="10516" width="1.44140625" style="51" customWidth="1"/>
    <col min="10517" max="10517" width="14" style="51" customWidth="1"/>
    <col min="10518" max="10519" width="1.44140625" style="51" customWidth="1"/>
    <col min="10520" max="10520" width="13.44140625" style="51" customWidth="1"/>
    <col min="10521" max="10521" width="1.44140625" style="51" customWidth="1"/>
    <col min="10522" max="10522" width="14.77734375" style="51" customWidth="1"/>
    <col min="10523" max="10523" width="1.44140625" style="51" customWidth="1"/>
    <col min="10524" max="10524" width="13.44140625" style="51" customWidth="1"/>
    <col min="10525" max="10525" width="8.44140625" style="51" customWidth="1"/>
    <col min="10526" max="10755" width="8.77734375" style="51"/>
    <col min="10756" max="10756" width="3.21875" style="51" customWidth="1"/>
    <col min="10757" max="10757" width="39.21875" style="51" customWidth="1"/>
    <col min="10758" max="10758" width="8.77734375" style="51"/>
    <col min="10759" max="10759" width="4" style="51" customWidth="1"/>
    <col min="10760" max="10760" width="14.44140625" style="51" customWidth="1"/>
    <col min="10761" max="10761" width="1.44140625" style="51" customWidth="1"/>
    <col min="10762" max="10762" width="13.44140625" style="51" customWidth="1"/>
    <col min="10763" max="10763" width="1" style="51" customWidth="1"/>
    <col min="10764" max="10764" width="13" style="51" customWidth="1"/>
    <col min="10765" max="10765" width="1.21875" style="51" customWidth="1"/>
    <col min="10766" max="10766" width="1" style="51" customWidth="1"/>
    <col min="10767" max="10767" width="16" style="51" customWidth="1"/>
    <col min="10768" max="10768" width="2.21875" style="51" customWidth="1"/>
    <col min="10769" max="10769" width="14" style="51" customWidth="1"/>
    <col min="10770" max="10770" width="1.44140625" style="51" customWidth="1"/>
    <col min="10771" max="10771" width="13.44140625" style="51" customWidth="1"/>
    <col min="10772" max="10772" width="1.44140625" style="51" customWidth="1"/>
    <col min="10773" max="10773" width="14" style="51" customWidth="1"/>
    <col min="10774" max="10775" width="1.44140625" style="51" customWidth="1"/>
    <col min="10776" max="10776" width="13.44140625" style="51" customWidth="1"/>
    <col min="10777" max="10777" width="1.44140625" style="51" customWidth="1"/>
    <col min="10778" max="10778" width="14.77734375" style="51" customWidth="1"/>
    <col min="10779" max="10779" width="1.44140625" style="51" customWidth="1"/>
    <col min="10780" max="10780" width="13.44140625" style="51" customWidth="1"/>
    <col min="10781" max="10781" width="8.44140625" style="51" customWidth="1"/>
    <col min="10782" max="11011" width="8.77734375" style="51"/>
    <col min="11012" max="11012" width="3.21875" style="51" customWidth="1"/>
    <col min="11013" max="11013" width="39.21875" style="51" customWidth="1"/>
    <col min="11014" max="11014" width="8.77734375" style="51"/>
    <col min="11015" max="11015" width="4" style="51" customWidth="1"/>
    <col min="11016" max="11016" width="14.44140625" style="51" customWidth="1"/>
    <col min="11017" max="11017" width="1.44140625" style="51" customWidth="1"/>
    <col min="11018" max="11018" width="13.44140625" style="51" customWidth="1"/>
    <col min="11019" max="11019" width="1" style="51" customWidth="1"/>
    <col min="11020" max="11020" width="13" style="51" customWidth="1"/>
    <col min="11021" max="11021" width="1.21875" style="51" customWidth="1"/>
    <col min="11022" max="11022" width="1" style="51" customWidth="1"/>
    <col min="11023" max="11023" width="16" style="51" customWidth="1"/>
    <col min="11024" max="11024" width="2.21875" style="51" customWidth="1"/>
    <col min="11025" max="11025" width="14" style="51" customWidth="1"/>
    <col min="11026" max="11026" width="1.44140625" style="51" customWidth="1"/>
    <col min="11027" max="11027" width="13.44140625" style="51" customWidth="1"/>
    <col min="11028" max="11028" width="1.44140625" style="51" customWidth="1"/>
    <col min="11029" max="11029" width="14" style="51" customWidth="1"/>
    <col min="11030" max="11031" width="1.44140625" style="51" customWidth="1"/>
    <col min="11032" max="11032" width="13.44140625" style="51" customWidth="1"/>
    <col min="11033" max="11033" width="1.44140625" style="51" customWidth="1"/>
    <col min="11034" max="11034" width="14.77734375" style="51" customWidth="1"/>
    <col min="11035" max="11035" width="1.44140625" style="51" customWidth="1"/>
    <col min="11036" max="11036" width="13.44140625" style="51" customWidth="1"/>
    <col min="11037" max="11037" width="8.44140625" style="51" customWidth="1"/>
    <col min="11038" max="11267" width="8.77734375" style="51"/>
    <col min="11268" max="11268" width="3.21875" style="51" customWidth="1"/>
    <col min="11269" max="11269" width="39.21875" style="51" customWidth="1"/>
    <col min="11270" max="11270" width="8.77734375" style="51"/>
    <col min="11271" max="11271" width="4" style="51" customWidth="1"/>
    <col min="11272" max="11272" width="14.44140625" style="51" customWidth="1"/>
    <col min="11273" max="11273" width="1.44140625" style="51" customWidth="1"/>
    <col min="11274" max="11274" width="13.44140625" style="51" customWidth="1"/>
    <col min="11275" max="11275" width="1" style="51" customWidth="1"/>
    <col min="11276" max="11276" width="13" style="51" customWidth="1"/>
    <col min="11277" max="11277" width="1.21875" style="51" customWidth="1"/>
    <col min="11278" max="11278" width="1" style="51" customWidth="1"/>
    <col min="11279" max="11279" width="16" style="51" customWidth="1"/>
    <col min="11280" max="11280" width="2.21875" style="51" customWidth="1"/>
    <col min="11281" max="11281" width="14" style="51" customWidth="1"/>
    <col min="11282" max="11282" width="1.44140625" style="51" customWidth="1"/>
    <col min="11283" max="11283" width="13.44140625" style="51" customWidth="1"/>
    <col min="11284" max="11284" width="1.44140625" style="51" customWidth="1"/>
    <col min="11285" max="11285" width="14" style="51" customWidth="1"/>
    <col min="11286" max="11287" width="1.44140625" style="51" customWidth="1"/>
    <col min="11288" max="11288" width="13.44140625" style="51" customWidth="1"/>
    <col min="11289" max="11289" width="1.44140625" style="51" customWidth="1"/>
    <col min="11290" max="11290" width="14.77734375" style="51" customWidth="1"/>
    <col min="11291" max="11291" width="1.44140625" style="51" customWidth="1"/>
    <col min="11292" max="11292" width="13.44140625" style="51" customWidth="1"/>
    <col min="11293" max="11293" width="8.44140625" style="51" customWidth="1"/>
    <col min="11294" max="11523" width="8.77734375" style="51"/>
    <col min="11524" max="11524" width="3.21875" style="51" customWidth="1"/>
    <col min="11525" max="11525" width="39.21875" style="51" customWidth="1"/>
    <col min="11526" max="11526" width="8.77734375" style="51"/>
    <col min="11527" max="11527" width="4" style="51" customWidth="1"/>
    <col min="11528" max="11528" width="14.44140625" style="51" customWidth="1"/>
    <col min="11529" max="11529" width="1.44140625" style="51" customWidth="1"/>
    <col min="11530" max="11530" width="13.44140625" style="51" customWidth="1"/>
    <col min="11531" max="11531" width="1" style="51" customWidth="1"/>
    <col min="11532" max="11532" width="13" style="51" customWidth="1"/>
    <col min="11533" max="11533" width="1.21875" style="51" customWidth="1"/>
    <col min="11534" max="11534" width="1" style="51" customWidth="1"/>
    <col min="11535" max="11535" width="16" style="51" customWidth="1"/>
    <col min="11536" max="11536" width="2.21875" style="51" customWidth="1"/>
    <col min="11537" max="11537" width="14" style="51" customWidth="1"/>
    <col min="11538" max="11538" width="1.44140625" style="51" customWidth="1"/>
    <col min="11539" max="11539" width="13.44140625" style="51" customWidth="1"/>
    <col min="11540" max="11540" width="1.44140625" style="51" customWidth="1"/>
    <col min="11541" max="11541" width="14" style="51" customWidth="1"/>
    <col min="11542" max="11543" width="1.44140625" style="51" customWidth="1"/>
    <col min="11544" max="11544" width="13.44140625" style="51" customWidth="1"/>
    <col min="11545" max="11545" width="1.44140625" style="51" customWidth="1"/>
    <col min="11546" max="11546" width="14.77734375" style="51" customWidth="1"/>
    <col min="11547" max="11547" width="1.44140625" style="51" customWidth="1"/>
    <col min="11548" max="11548" width="13.44140625" style="51" customWidth="1"/>
    <col min="11549" max="11549" width="8.44140625" style="51" customWidth="1"/>
    <col min="11550" max="11779" width="8.77734375" style="51"/>
    <col min="11780" max="11780" width="3.21875" style="51" customWidth="1"/>
    <col min="11781" max="11781" width="39.21875" style="51" customWidth="1"/>
    <col min="11782" max="11782" width="8.77734375" style="51"/>
    <col min="11783" max="11783" width="4" style="51" customWidth="1"/>
    <col min="11784" max="11784" width="14.44140625" style="51" customWidth="1"/>
    <col min="11785" max="11785" width="1.44140625" style="51" customWidth="1"/>
    <col min="11786" max="11786" width="13.44140625" style="51" customWidth="1"/>
    <col min="11787" max="11787" width="1" style="51" customWidth="1"/>
    <col min="11788" max="11788" width="13" style="51" customWidth="1"/>
    <col min="11789" max="11789" width="1.21875" style="51" customWidth="1"/>
    <col min="11790" max="11790" width="1" style="51" customWidth="1"/>
    <col min="11791" max="11791" width="16" style="51" customWidth="1"/>
    <col min="11792" max="11792" width="2.21875" style="51" customWidth="1"/>
    <col min="11793" max="11793" width="14" style="51" customWidth="1"/>
    <col min="11794" max="11794" width="1.44140625" style="51" customWidth="1"/>
    <col min="11795" max="11795" width="13.44140625" style="51" customWidth="1"/>
    <col min="11796" max="11796" width="1.44140625" style="51" customWidth="1"/>
    <col min="11797" max="11797" width="14" style="51" customWidth="1"/>
    <col min="11798" max="11799" width="1.44140625" style="51" customWidth="1"/>
    <col min="11800" max="11800" width="13.44140625" style="51" customWidth="1"/>
    <col min="11801" max="11801" width="1.44140625" style="51" customWidth="1"/>
    <col min="11802" max="11802" width="14.77734375" style="51" customWidth="1"/>
    <col min="11803" max="11803" width="1.44140625" style="51" customWidth="1"/>
    <col min="11804" max="11804" width="13.44140625" style="51" customWidth="1"/>
    <col min="11805" max="11805" width="8.44140625" style="51" customWidth="1"/>
    <col min="11806" max="12035" width="8.77734375" style="51"/>
    <col min="12036" max="12036" width="3.21875" style="51" customWidth="1"/>
    <col min="12037" max="12037" width="39.21875" style="51" customWidth="1"/>
    <col min="12038" max="12038" width="8.77734375" style="51"/>
    <col min="12039" max="12039" width="4" style="51" customWidth="1"/>
    <col min="12040" max="12040" width="14.44140625" style="51" customWidth="1"/>
    <col min="12041" max="12041" width="1.44140625" style="51" customWidth="1"/>
    <col min="12042" max="12042" width="13.44140625" style="51" customWidth="1"/>
    <col min="12043" max="12043" width="1" style="51" customWidth="1"/>
    <col min="12044" max="12044" width="13" style="51" customWidth="1"/>
    <col min="12045" max="12045" width="1.21875" style="51" customWidth="1"/>
    <col min="12046" max="12046" width="1" style="51" customWidth="1"/>
    <col min="12047" max="12047" width="16" style="51" customWidth="1"/>
    <col min="12048" max="12048" width="2.21875" style="51" customWidth="1"/>
    <col min="12049" max="12049" width="14" style="51" customWidth="1"/>
    <col min="12050" max="12050" width="1.44140625" style="51" customWidth="1"/>
    <col min="12051" max="12051" width="13.44140625" style="51" customWidth="1"/>
    <col min="12052" max="12052" width="1.44140625" style="51" customWidth="1"/>
    <col min="12053" max="12053" width="14" style="51" customWidth="1"/>
    <col min="12054" max="12055" width="1.44140625" style="51" customWidth="1"/>
    <col min="12056" max="12056" width="13.44140625" style="51" customWidth="1"/>
    <col min="12057" max="12057" width="1.44140625" style="51" customWidth="1"/>
    <col min="12058" max="12058" width="14.77734375" style="51" customWidth="1"/>
    <col min="12059" max="12059" width="1.44140625" style="51" customWidth="1"/>
    <col min="12060" max="12060" width="13.44140625" style="51" customWidth="1"/>
    <col min="12061" max="12061" width="8.44140625" style="51" customWidth="1"/>
    <col min="12062" max="12291" width="8.77734375" style="51"/>
    <col min="12292" max="12292" width="3.21875" style="51" customWidth="1"/>
    <col min="12293" max="12293" width="39.21875" style="51" customWidth="1"/>
    <col min="12294" max="12294" width="8.77734375" style="51"/>
    <col min="12295" max="12295" width="4" style="51" customWidth="1"/>
    <col min="12296" max="12296" width="14.44140625" style="51" customWidth="1"/>
    <col min="12297" max="12297" width="1.44140625" style="51" customWidth="1"/>
    <col min="12298" max="12298" width="13.44140625" style="51" customWidth="1"/>
    <col min="12299" max="12299" width="1" style="51" customWidth="1"/>
    <col min="12300" max="12300" width="13" style="51" customWidth="1"/>
    <col min="12301" max="12301" width="1.21875" style="51" customWidth="1"/>
    <col min="12302" max="12302" width="1" style="51" customWidth="1"/>
    <col min="12303" max="12303" width="16" style="51" customWidth="1"/>
    <col min="12304" max="12304" width="2.21875" style="51" customWidth="1"/>
    <col min="12305" max="12305" width="14" style="51" customWidth="1"/>
    <col min="12306" max="12306" width="1.44140625" style="51" customWidth="1"/>
    <col min="12307" max="12307" width="13.44140625" style="51" customWidth="1"/>
    <col min="12308" max="12308" width="1.44140625" style="51" customWidth="1"/>
    <col min="12309" max="12309" width="14" style="51" customWidth="1"/>
    <col min="12310" max="12311" width="1.44140625" style="51" customWidth="1"/>
    <col min="12312" max="12312" width="13.44140625" style="51" customWidth="1"/>
    <col min="12313" max="12313" width="1.44140625" style="51" customWidth="1"/>
    <col min="12314" max="12314" width="14.77734375" style="51" customWidth="1"/>
    <col min="12315" max="12315" width="1.44140625" style="51" customWidth="1"/>
    <col min="12316" max="12316" width="13.44140625" style="51" customWidth="1"/>
    <col min="12317" max="12317" width="8.44140625" style="51" customWidth="1"/>
    <col min="12318" max="12547" width="8.77734375" style="51"/>
    <col min="12548" max="12548" width="3.21875" style="51" customWidth="1"/>
    <col min="12549" max="12549" width="39.21875" style="51" customWidth="1"/>
    <col min="12550" max="12550" width="8.77734375" style="51"/>
    <col min="12551" max="12551" width="4" style="51" customWidth="1"/>
    <col min="12552" max="12552" width="14.44140625" style="51" customWidth="1"/>
    <col min="12553" max="12553" width="1.44140625" style="51" customWidth="1"/>
    <col min="12554" max="12554" width="13.44140625" style="51" customWidth="1"/>
    <col min="12555" max="12555" width="1" style="51" customWidth="1"/>
    <col min="12556" max="12556" width="13" style="51" customWidth="1"/>
    <col min="12557" max="12557" width="1.21875" style="51" customWidth="1"/>
    <col min="12558" max="12558" width="1" style="51" customWidth="1"/>
    <col min="12559" max="12559" width="16" style="51" customWidth="1"/>
    <col min="12560" max="12560" width="2.21875" style="51" customWidth="1"/>
    <col min="12561" max="12561" width="14" style="51" customWidth="1"/>
    <col min="12562" max="12562" width="1.44140625" style="51" customWidth="1"/>
    <col min="12563" max="12563" width="13.44140625" style="51" customWidth="1"/>
    <col min="12564" max="12564" width="1.44140625" style="51" customWidth="1"/>
    <col min="12565" max="12565" width="14" style="51" customWidth="1"/>
    <col min="12566" max="12567" width="1.44140625" style="51" customWidth="1"/>
    <col min="12568" max="12568" width="13.44140625" style="51" customWidth="1"/>
    <col min="12569" max="12569" width="1.44140625" style="51" customWidth="1"/>
    <col min="12570" max="12570" width="14.77734375" style="51" customWidth="1"/>
    <col min="12571" max="12571" width="1.44140625" style="51" customWidth="1"/>
    <col min="12572" max="12572" width="13.44140625" style="51" customWidth="1"/>
    <col min="12573" max="12573" width="8.44140625" style="51" customWidth="1"/>
    <col min="12574" max="12803" width="8.77734375" style="51"/>
    <col min="12804" max="12804" width="3.21875" style="51" customWidth="1"/>
    <col min="12805" max="12805" width="39.21875" style="51" customWidth="1"/>
    <col min="12806" max="12806" width="8.77734375" style="51"/>
    <col min="12807" max="12807" width="4" style="51" customWidth="1"/>
    <col min="12808" max="12808" width="14.44140625" style="51" customWidth="1"/>
    <col min="12809" max="12809" width="1.44140625" style="51" customWidth="1"/>
    <col min="12810" max="12810" width="13.44140625" style="51" customWidth="1"/>
    <col min="12811" max="12811" width="1" style="51" customWidth="1"/>
    <col min="12812" max="12812" width="13" style="51" customWidth="1"/>
    <col min="12813" max="12813" width="1.21875" style="51" customWidth="1"/>
    <col min="12814" max="12814" width="1" style="51" customWidth="1"/>
    <col min="12815" max="12815" width="16" style="51" customWidth="1"/>
    <col min="12816" max="12816" width="2.21875" style="51" customWidth="1"/>
    <col min="12817" max="12817" width="14" style="51" customWidth="1"/>
    <col min="12818" max="12818" width="1.44140625" style="51" customWidth="1"/>
    <col min="12819" max="12819" width="13.44140625" style="51" customWidth="1"/>
    <col min="12820" max="12820" width="1.44140625" style="51" customWidth="1"/>
    <col min="12821" max="12821" width="14" style="51" customWidth="1"/>
    <col min="12822" max="12823" width="1.44140625" style="51" customWidth="1"/>
    <col min="12824" max="12824" width="13.44140625" style="51" customWidth="1"/>
    <col min="12825" max="12825" width="1.44140625" style="51" customWidth="1"/>
    <col min="12826" max="12826" width="14.77734375" style="51" customWidth="1"/>
    <col min="12827" max="12827" width="1.44140625" style="51" customWidth="1"/>
    <col min="12828" max="12828" width="13.44140625" style="51" customWidth="1"/>
    <col min="12829" max="12829" width="8.44140625" style="51" customWidth="1"/>
    <col min="12830" max="13059" width="8.77734375" style="51"/>
    <col min="13060" max="13060" width="3.21875" style="51" customWidth="1"/>
    <col min="13061" max="13061" width="39.21875" style="51" customWidth="1"/>
    <col min="13062" max="13062" width="8.77734375" style="51"/>
    <col min="13063" max="13063" width="4" style="51" customWidth="1"/>
    <col min="13064" max="13064" width="14.44140625" style="51" customWidth="1"/>
    <col min="13065" max="13065" width="1.44140625" style="51" customWidth="1"/>
    <col min="13066" max="13066" width="13.44140625" style="51" customWidth="1"/>
    <col min="13067" max="13067" width="1" style="51" customWidth="1"/>
    <col min="13068" max="13068" width="13" style="51" customWidth="1"/>
    <col min="13069" max="13069" width="1.21875" style="51" customWidth="1"/>
    <col min="13070" max="13070" width="1" style="51" customWidth="1"/>
    <col min="13071" max="13071" width="16" style="51" customWidth="1"/>
    <col min="13072" max="13072" width="2.21875" style="51" customWidth="1"/>
    <col min="13073" max="13073" width="14" style="51" customWidth="1"/>
    <col min="13074" max="13074" width="1.44140625" style="51" customWidth="1"/>
    <col min="13075" max="13075" width="13.44140625" style="51" customWidth="1"/>
    <col min="13076" max="13076" width="1.44140625" style="51" customWidth="1"/>
    <col min="13077" max="13077" width="14" style="51" customWidth="1"/>
    <col min="13078" max="13079" width="1.44140625" style="51" customWidth="1"/>
    <col min="13080" max="13080" width="13.44140625" style="51" customWidth="1"/>
    <col min="13081" max="13081" width="1.44140625" style="51" customWidth="1"/>
    <col min="13082" max="13082" width="14.77734375" style="51" customWidth="1"/>
    <col min="13083" max="13083" width="1.44140625" style="51" customWidth="1"/>
    <col min="13084" max="13084" width="13.44140625" style="51" customWidth="1"/>
    <col min="13085" max="13085" width="8.44140625" style="51" customWidth="1"/>
    <col min="13086" max="13315" width="8.77734375" style="51"/>
    <col min="13316" max="13316" width="3.21875" style="51" customWidth="1"/>
    <col min="13317" max="13317" width="39.21875" style="51" customWidth="1"/>
    <col min="13318" max="13318" width="8.77734375" style="51"/>
    <col min="13319" max="13319" width="4" style="51" customWidth="1"/>
    <col min="13320" max="13320" width="14.44140625" style="51" customWidth="1"/>
    <col min="13321" max="13321" width="1.44140625" style="51" customWidth="1"/>
    <col min="13322" max="13322" width="13.44140625" style="51" customWidth="1"/>
    <col min="13323" max="13323" width="1" style="51" customWidth="1"/>
    <col min="13324" max="13324" width="13" style="51" customWidth="1"/>
    <col min="13325" max="13325" width="1.21875" style="51" customWidth="1"/>
    <col min="13326" max="13326" width="1" style="51" customWidth="1"/>
    <col min="13327" max="13327" width="16" style="51" customWidth="1"/>
    <col min="13328" max="13328" width="2.21875" style="51" customWidth="1"/>
    <col min="13329" max="13329" width="14" style="51" customWidth="1"/>
    <col min="13330" max="13330" width="1.44140625" style="51" customWidth="1"/>
    <col min="13331" max="13331" width="13.44140625" style="51" customWidth="1"/>
    <col min="13332" max="13332" width="1.44140625" style="51" customWidth="1"/>
    <col min="13333" max="13333" width="14" style="51" customWidth="1"/>
    <col min="13334" max="13335" width="1.44140625" style="51" customWidth="1"/>
    <col min="13336" max="13336" width="13.44140625" style="51" customWidth="1"/>
    <col min="13337" max="13337" width="1.44140625" style="51" customWidth="1"/>
    <col min="13338" max="13338" width="14.77734375" style="51" customWidth="1"/>
    <col min="13339" max="13339" width="1.44140625" style="51" customWidth="1"/>
    <col min="13340" max="13340" width="13.44140625" style="51" customWidth="1"/>
    <col min="13341" max="13341" width="8.44140625" style="51" customWidth="1"/>
    <col min="13342" max="13571" width="8.77734375" style="51"/>
    <col min="13572" max="13572" width="3.21875" style="51" customWidth="1"/>
    <col min="13573" max="13573" width="39.21875" style="51" customWidth="1"/>
    <col min="13574" max="13574" width="8.77734375" style="51"/>
    <col min="13575" max="13575" width="4" style="51" customWidth="1"/>
    <col min="13576" max="13576" width="14.44140625" style="51" customWidth="1"/>
    <col min="13577" max="13577" width="1.44140625" style="51" customWidth="1"/>
    <col min="13578" max="13578" width="13.44140625" style="51" customWidth="1"/>
    <col min="13579" max="13579" width="1" style="51" customWidth="1"/>
    <col min="13580" max="13580" width="13" style="51" customWidth="1"/>
    <col min="13581" max="13581" width="1.21875" style="51" customWidth="1"/>
    <col min="13582" max="13582" width="1" style="51" customWidth="1"/>
    <col min="13583" max="13583" width="16" style="51" customWidth="1"/>
    <col min="13584" max="13584" width="2.21875" style="51" customWidth="1"/>
    <col min="13585" max="13585" width="14" style="51" customWidth="1"/>
    <col min="13586" max="13586" width="1.44140625" style="51" customWidth="1"/>
    <col min="13587" max="13587" width="13.44140625" style="51" customWidth="1"/>
    <col min="13588" max="13588" width="1.44140625" style="51" customWidth="1"/>
    <col min="13589" max="13589" width="14" style="51" customWidth="1"/>
    <col min="13590" max="13591" width="1.44140625" style="51" customWidth="1"/>
    <col min="13592" max="13592" width="13.44140625" style="51" customWidth="1"/>
    <col min="13593" max="13593" width="1.44140625" style="51" customWidth="1"/>
    <col min="13594" max="13594" width="14.77734375" style="51" customWidth="1"/>
    <col min="13595" max="13595" width="1.44140625" style="51" customWidth="1"/>
    <col min="13596" max="13596" width="13.44140625" style="51" customWidth="1"/>
    <col min="13597" max="13597" width="8.44140625" style="51" customWidth="1"/>
    <col min="13598" max="13827" width="8.77734375" style="51"/>
    <col min="13828" max="13828" width="3.21875" style="51" customWidth="1"/>
    <col min="13829" max="13829" width="39.21875" style="51" customWidth="1"/>
    <col min="13830" max="13830" width="8.77734375" style="51"/>
    <col min="13831" max="13831" width="4" style="51" customWidth="1"/>
    <col min="13832" max="13832" width="14.44140625" style="51" customWidth="1"/>
    <col min="13833" max="13833" width="1.44140625" style="51" customWidth="1"/>
    <col min="13834" max="13834" width="13.44140625" style="51" customWidth="1"/>
    <col min="13835" max="13835" width="1" style="51" customWidth="1"/>
    <col min="13836" max="13836" width="13" style="51" customWidth="1"/>
    <col min="13837" max="13837" width="1.21875" style="51" customWidth="1"/>
    <col min="13838" max="13838" width="1" style="51" customWidth="1"/>
    <col min="13839" max="13839" width="16" style="51" customWidth="1"/>
    <col min="13840" max="13840" width="2.21875" style="51" customWidth="1"/>
    <col min="13841" max="13841" width="14" style="51" customWidth="1"/>
    <col min="13842" max="13842" width="1.44140625" style="51" customWidth="1"/>
    <col min="13843" max="13843" width="13.44140625" style="51" customWidth="1"/>
    <col min="13844" max="13844" width="1.44140625" style="51" customWidth="1"/>
    <col min="13845" max="13845" width="14" style="51" customWidth="1"/>
    <col min="13846" max="13847" width="1.44140625" style="51" customWidth="1"/>
    <col min="13848" max="13848" width="13.44140625" style="51" customWidth="1"/>
    <col min="13849" max="13849" width="1.44140625" style="51" customWidth="1"/>
    <col min="13850" max="13850" width="14.77734375" style="51" customWidth="1"/>
    <col min="13851" max="13851" width="1.44140625" style="51" customWidth="1"/>
    <col min="13852" max="13852" width="13.44140625" style="51" customWidth="1"/>
    <col min="13853" max="13853" width="8.44140625" style="51" customWidth="1"/>
    <col min="13854" max="14083" width="8.77734375" style="51"/>
    <col min="14084" max="14084" width="3.21875" style="51" customWidth="1"/>
    <col min="14085" max="14085" width="39.21875" style="51" customWidth="1"/>
    <col min="14086" max="14086" width="8.77734375" style="51"/>
    <col min="14087" max="14087" width="4" style="51" customWidth="1"/>
    <col min="14088" max="14088" width="14.44140625" style="51" customWidth="1"/>
    <col min="14089" max="14089" width="1.44140625" style="51" customWidth="1"/>
    <col min="14090" max="14090" width="13.44140625" style="51" customWidth="1"/>
    <col min="14091" max="14091" width="1" style="51" customWidth="1"/>
    <col min="14092" max="14092" width="13" style="51" customWidth="1"/>
    <col min="14093" max="14093" width="1.21875" style="51" customWidth="1"/>
    <col min="14094" max="14094" width="1" style="51" customWidth="1"/>
    <col min="14095" max="14095" width="16" style="51" customWidth="1"/>
    <col min="14096" max="14096" width="2.21875" style="51" customWidth="1"/>
    <col min="14097" max="14097" width="14" style="51" customWidth="1"/>
    <col min="14098" max="14098" width="1.44140625" style="51" customWidth="1"/>
    <col min="14099" max="14099" width="13.44140625" style="51" customWidth="1"/>
    <col min="14100" max="14100" width="1.44140625" style="51" customWidth="1"/>
    <col min="14101" max="14101" width="14" style="51" customWidth="1"/>
    <col min="14102" max="14103" width="1.44140625" style="51" customWidth="1"/>
    <col min="14104" max="14104" width="13.44140625" style="51" customWidth="1"/>
    <col min="14105" max="14105" width="1.44140625" style="51" customWidth="1"/>
    <col min="14106" max="14106" width="14.77734375" style="51" customWidth="1"/>
    <col min="14107" max="14107" width="1.44140625" style="51" customWidth="1"/>
    <col min="14108" max="14108" width="13.44140625" style="51" customWidth="1"/>
    <col min="14109" max="14109" width="8.44140625" style="51" customWidth="1"/>
    <col min="14110" max="14339" width="8.77734375" style="51"/>
    <col min="14340" max="14340" width="3.21875" style="51" customWidth="1"/>
    <col min="14341" max="14341" width="39.21875" style="51" customWidth="1"/>
    <col min="14342" max="14342" width="8.77734375" style="51"/>
    <col min="14343" max="14343" width="4" style="51" customWidth="1"/>
    <col min="14344" max="14344" width="14.44140625" style="51" customWidth="1"/>
    <col min="14345" max="14345" width="1.44140625" style="51" customWidth="1"/>
    <col min="14346" max="14346" width="13.44140625" style="51" customWidth="1"/>
    <col min="14347" max="14347" width="1" style="51" customWidth="1"/>
    <col min="14348" max="14348" width="13" style="51" customWidth="1"/>
    <col min="14349" max="14349" width="1.21875" style="51" customWidth="1"/>
    <col min="14350" max="14350" width="1" style="51" customWidth="1"/>
    <col min="14351" max="14351" width="16" style="51" customWidth="1"/>
    <col min="14352" max="14352" width="2.21875" style="51" customWidth="1"/>
    <col min="14353" max="14353" width="14" style="51" customWidth="1"/>
    <col min="14354" max="14354" width="1.44140625" style="51" customWidth="1"/>
    <col min="14355" max="14355" width="13.44140625" style="51" customWidth="1"/>
    <col min="14356" max="14356" width="1.44140625" style="51" customWidth="1"/>
    <col min="14357" max="14357" width="14" style="51" customWidth="1"/>
    <col min="14358" max="14359" width="1.44140625" style="51" customWidth="1"/>
    <col min="14360" max="14360" width="13.44140625" style="51" customWidth="1"/>
    <col min="14361" max="14361" width="1.44140625" style="51" customWidth="1"/>
    <col min="14362" max="14362" width="14.77734375" style="51" customWidth="1"/>
    <col min="14363" max="14363" width="1.44140625" style="51" customWidth="1"/>
    <col min="14364" max="14364" width="13.44140625" style="51" customWidth="1"/>
    <col min="14365" max="14365" width="8.44140625" style="51" customWidth="1"/>
    <col min="14366" max="14595" width="8.77734375" style="51"/>
    <col min="14596" max="14596" width="3.21875" style="51" customWidth="1"/>
    <col min="14597" max="14597" width="39.21875" style="51" customWidth="1"/>
    <col min="14598" max="14598" width="8.77734375" style="51"/>
    <col min="14599" max="14599" width="4" style="51" customWidth="1"/>
    <col min="14600" max="14600" width="14.44140625" style="51" customWidth="1"/>
    <col min="14601" max="14601" width="1.44140625" style="51" customWidth="1"/>
    <col min="14602" max="14602" width="13.44140625" style="51" customWidth="1"/>
    <col min="14603" max="14603" width="1" style="51" customWidth="1"/>
    <col min="14604" max="14604" width="13" style="51" customWidth="1"/>
    <col min="14605" max="14605" width="1.21875" style="51" customWidth="1"/>
    <col min="14606" max="14606" width="1" style="51" customWidth="1"/>
    <col min="14607" max="14607" width="16" style="51" customWidth="1"/>
    <col min="14608" max="14608" width="2.21875" style="51" customWidth="1"/>
    <col min="14609" max="14609" width="14" style="51" customWidth="1"/>
    <col min="14610" max="14610" width="1.44140625" style="51" customWidth="1"/>
    <col min="14611" max="14611" width="13.44140625" style="51" customWidth="1"/>
    <col min="14612" max="14612" width="1.44140625" style="51" customWidth="1"/>
    <col min="14613" max="14613" width="14" style="51" customWidth="1"/>
    <col min="14614" max="14615" width="1.44140625" style="51" customWidth="1"/>
    <col min="14616" max="14616" width="13.44140625" style="51" customWidth="1"/>
    <col min="14617" max="14617" width="1.44140625" style="51" customWidth="1"/>
    <col min="14618" max="14618" width="14.77734375" style="51" customWidth="1"/>
    <col min="14619" max="14619" width="1.44140625" style="51" customWidth="1"/>
    <col min="14620" max="14620" width="13.44140625" style="51" customWidth="1"/>
    <col min="14621" max="14621" width="8.44140625" style="51" customWidth="1"/>
    <col min="14622" max="14851" width="8.77734375" style="51"/>
    <col min="14852" max="14852" width="3.21875" style="51" customWidth="1"/>
    <col min="14853" max="14853" width="39.21875" style="51" customWidth="1"/>
    <col min="14854" max="14854" width="8.77734375" style="51"/>
    <col min="14855" max="14855" width="4" style="51" customWidth="1"/>
    <col min="14856" max="14856" width="14.44140625" style="51" customWidth="1"/>
    <col min="14857" max="14857" width="1.44140625" style="51" customWidth="1"/>
    <col min="14858" max="14858" width="13.44140625" style="51" customWidth="1"/>
    <col min="14859" max="14859" width="1" style="51" customWidth="1"/>
    <col min="14860" max="14860" width="13" style="51" customWidth="1"/>
    <col min="14861" max="14861" width="1.21875" style="51" customWidth="1"/>
    <col min="14862" max="14862" width="1" style="51" customWidth="1"/>
    <col min="14863" max="14863" width="16" style="51" customWidth="1"/>
    <col min="14864" max="14864" width="2.21875" style="51" customWidth="1"/>
    <col min="14865" max="14865" width="14" style="51" customWidth="1"/>
    <col min="14866" max="14866" width="1.44140625" style="51" customWidth="1"/>
    <col min="14867" max="14867" width="13.44140625" style="51" customWidth="1"/>
    <col min="14868" max="14868" width="1.44140625" style="51" customWidth="1"/>
    <col min="14869" max="14869" width="14" style="51" customWidth="1"/>
    <col min="14870" max="14871" width="1.44140625" style="51" customWidth="1"/>
    <col min="14872" max="14872" width="13.44140625" style="51" customWidth="1"/>
    <col min="14873" max="14873" width="1.44140625" style="51" customWidth="1"/>
    <col min="14874" max="14874" width="14.77734375" style="51" customWidth="1"/>
    <col min="14875" max="14875" width="1.44140625" style="51" customWidth="1"/>
    <col min="14876" max="14876" width="13.44140625" style="51" customWidth="1"/>
    <col min="14877" max="14877" width="8.44140625" style="51" customWidth="1"/>
    <col min="14878" max="15107" width="8.77734375" style="51"/>
    <col min="15108" max="15108" width="3.21875" style="51" customWidth="1"/>
    <col min="15109" max="15109" width="39.21875" style="51" customWidth="1"/>
    <col min="15110" max="15110" width="8.77734375" style="51"/>
    <col min="15111" max="15111" width="4" style="51" customWidth="1"/>
    <col min="15112" max="15112" width="14.44140625" style="51" customWidth="1"/>
    <col min="15113" max="15113" width="1.44140625" style="51" customWidth="1"/>
    <col min="15114" max="15114" width="13.44140625" style="51" customWidth="1"/>
    <col min="15115" max="15115" width="1" style="51" customWidth="1"/>
    <col min="15116" max="15116" width="13" style="51" customWidth="1"/>
    <col min="15117" max="15117" width="1.21875" style="51" customWidth="1"/>
    <col min="15118" max="15118" width="1" style="51" customWidth="1"/>
    <col min="15119" max="15119" width="16" style="51" customWidth="1"/>
    <col min="15120" max="15120" width="2.21875" style="51" customWidth="1"/>
    <col min="15121" max="15121" width="14" style="51" customWidth="1"/>
    <col min="15122" max="15122" width="1.44140625" style="51" customWidth="1"/>
    <col min="15123" max="15123" width="13.44140625" style="51" customWidth="1"/>
    <col min="15124" max="15124" width="1.44140625" style="51" customWidth="1"/>
    <col min="15125" max="15125" width="14" style="51" customWidth="1"/>
    <col min="15126" max="15127" width="1.44140625" style="51" customWidth="1"/>
    <col min="15128" max="15128" width="13.44140625" style="51" customWidth="1"/>
    <col min="15129" max="15129" width="1.44140625" style="51" customWidth="1"/>
    <col min="15130" max="15130" width="14.77734375" style="51" customWidth="1"/>
    <col min="15131" max="15131" width="1.44140625" style="51" customWidth="1"/>
    <col min="15132" max="15132" width="13.44140625" style="51" customWidth="1"/>
    <col min="15133" max="15133" width="8.44140625" style="51" customWidth="1"/>
    <col min="15134" max="15363" width="8.77734375" style="51"/>
    <col min="15364" max="15364" width="3.21875" style="51" customWidth="1"/>
    <col min="15365" max="15365" width="39.21875" style="51" customWidth="1"/>
    <col min="15366" max="15366" width="8.77734375" style="51"/>
    <col min="15367" max="15367" width="4" style="51" customWidth="1"/>
    <col min="15368" max="15368" width="14.44140625" style="51" customWidth="1"/>
    <col min="15369" max="15369" width="1.44140625" style="51" customWidth="1"/>
    <col min="15370" max="15370" width="13.44140625" style="51" customWidth="1"/>
    <col min="15371" max="15371" width="1" style="51" customWidth="1"/>
    <col min="15372" max="15372" width="13" style="51" customWidth="1"/>
    <col min="15373" max="15373" width="1.21875" style="51" customWidth="1"/>
    <col min="15374" max="15374" width="1" style="51" customWidth="1"/>
    <col min="15375" max="15375" width="16" style="51" customWidth="1"/>
    <col min="15376" max="15376" width="2.21875" style="51" customWidth="1"/>
    <col min="15377" max="15377" width="14" style="51" customWidth="1"/>
    <col min="15378" max="15378" width="1.44140625" style="51" customWidth="1"/>
    <col min="15379" max="15379" width="13.44140625" style="51" customWidth="1"/>
    <col min="15380" max="15380" width="1.44140625" style="51" customWidth="1"/>
    <col min="15381" max="15381" width="14" style="51" customWidth="1"/>
    <col min="15382" max="15383" width="1.44140625" style="51" customWidth="1"/>
    <col min="15384" max="15384" width="13.44140625" style="51" customWidth="1"/>
    <col min="15385" max="15385" width="1.44140625" style="51" customWidth="1"/>
    <col min="15386" max="15386" width="14.77734375" style="51" customWidth="1"/>
    <col min="15387" max="15387" width="1.44140625" style="51" customWidth="1"/>
    <col min="15388" max="15388" width="13.44140625" style="51" customWidth="1"/>
    <col min="15389" max="15389" width="8.44140625" style="51" customWidth="1"/>
    <col min="15390" max="15619" width="8.77734375" style="51"/>
    <col min="15620" max="15620" width="3.21875" style="51" customWidth="1"/>
    <col min="15621" max="15621" width="39.21875" style="51" customWidth="1"/>
    <col min="15622" max="15622" width="8.77734375" style="51"/>
    <col min="15623" max="15623" width="4" style="51" customWidth="1"/>
    <col min="15624" max="15624" width="14.44140625" style="51" customWidth="1"/>
    <col min="15625" max="15625" width="1.44140625" style="51" customWidth="1"/>
    <col min="15626" max="15626" width="13.44140625" style="51" customWidth="1"/>
    <col min="15627" max="15627" width="1" style="51" customWidth="1"/>
    <col min="15628" max="15628" width="13" style="51" customWidth="1"/>
    <col min="15629" max="15629" width="1.21875" style="51" customWidth="1"/>
    <col min="15630" max="15630" width="1" style="51" customWidth="1"/>
    <col min="15631" max="15631" width="16" style="51" customWidth="1"/>
    <col min="15632" max="15632" width="2.21875" style="51" customWidth="1"/>
    <col min="15633" max="15633" width="14" style="51" customWidth="1"/>
    <col min="15634" max="15634" width="1.44140625" style="51" customWidth="1"/>
    <col min="15635" max="15635" width="13.44140625" style="51" customWidth="1"/>
    <col min="15636" max="15636" width="1.44140625" style="51" customWidth="1"/>
    <col min="15637" max="15637" width="14" style="51" customWidth="1"/>
    <col min="15638" max="15639" width="1.44140625" style="51" customWidth="1"/>
    <col min="15640" max="15640" width="13.44140625" style="51" customWidth="1"/>
    <col min="15641" max="15641" width="1.44140625" style="51" customWidth="1"/>
    <col min="15642" max="15642" width="14.77734375" style="51" customWidth="1"/>
    <col min="15643" max="15643" width="1.44140625" style="51" customWidth="1"/>
    <col min="15644" max="15644" width="13.44140625" style="51" customWidth="1"/>
    <col min="15645" max="15645" width="8.44140625" style="51" customWidth="1"/>
    <col min="15646" max="15875" width="8.77734375" style="51"/>
    <col min="15876" max="15876" width="3.21875" style="51" customWidth="1"/>
    <col min="15877" max="15877" width="39.21875" style="51" customWidth="1"/>
    <col min="15878" max="15878" width="8.77734375" style="51"/>
    <col min="15879" max="15879" width="4" style="51" customWidth="1"/>
    <col min="15880" max="15880" width="14.44140625" style="51" customWidth="1"/>
    <col min="15881" max="15881" width="1.44140625" style="51" customWidth="1"/>
    <col min="15882" max="15882" width="13.44140625" style="51" customWidth="1"/>
    <col min="15883" max="15883" width="1" style="51" customWidth="1"/>
    <col min="15884" max="15884" width="13" style="51" customWidth="1"/>
    <col min="15885" max="15885" width="1.21875" style="51" customWidth="1"/>
    <col min="15886" max="15886" width="1" style="51" customWidth="1"/>
    <col min="15887" max="15887" width="16" style="51" customWidth="1"/>
    <col min="15888" max="15888" width="2.21875" style="51" customWidth="1"/>
    <col min="15889" max="15889" width="14" style="51" customWidth="1"/>
    <col min="15890" max="15890" width="1.44140625" style="51" customWidth="1"/>
    <col min="15891" max="15891" width="13.44140625" style="51" customWidth="1"/>
    <col min="15892" max="15892" width="1.44140625" style="51" customWidth="1"/>
    <col min="15893" max="15893" width="14" style="51" customWidth="1"/>
    <col min="15894" max="15895" width="1.44140625" style="51" customWidth="1"/>
    <col min="15896" max="15896" width="13.44140625" style="51" customWidth="1"/>
    <col min="15897" max="15897" width="1.44140625" style="51" customWidth="1"/>
    <col min="15898" max="15898" width="14.77734375" style="51" customWidth="1"/>
    <col min="15899" max="15899" width="1.44140625" style="51" customWidth="1"/>
    <col min="15900" max="15900" width="13.44140625" style="51" customWidth="1"/>
    <col min="15901" max="15901" width="8.44140625" style="51" customWidth="1"/>
    <col min="15902" max="16131" width="8.77734375" style="51"/>
    <col min="16132" max="16132" width="3.21875" style="51" customWidth="1"/>
    <col min="16133" max="16133" width="39.21875" style="51" customWidth="1"/>
    <col min="16134" max="16134" width="8.77734375" style="51"/>
    <col min="16135" max="16135" width="4" style="51" customWidth="1"/>
    <col min="16136" max="16136" width="14.44140625" style="51" customWidth="1"/>
    <col min="16137" max="16137" width="1.44140625" style="51" customWidth="1"/>
    <col min="16138" max="16138" width="13.44140625" style="51" customWidth="1"/>
    <col min="16139" max="16139" width="1" style="51" customWidth="1"/>
    <col min="16140" max="16140" width="13" style="51" customWidth="1"/>
    <col min="16141" max="16141" width="1.21875" style="51" customWidth="1"/>
    <col min="16142" max="16142" width="1" style="51" customWidth="1"/>
    <col min="16143" max="16143" width="16" style="51" customWidth="1"/>
    <col min="16144" max="16144" width="2.21875" style="51" customWidth="1"/>
    <col min="16145" max="16145" width="14" style="51" customWidth="1"/>
    <col min="16146" max="16146" width="1.44140625" style="51" customWidth="1"/>
    <col min="16147" max="16147" width="13.44140625" style="51" customWidth="1"/>
    <col min="16148" max="16148" width="1.44140625" style="51" customWidth="1"/>
    <col min="16149" max="16149" width="14" style="51" customWidth="1"/>
    <col min="16150" max="16151" width="1.44140625" style="51" customWidth="1"/>
    <col min="16152" max="16152" width="13.44140625" style="51" customWidth="1"/>
    <col min="16153" max="16153" width="1.44140625" style="51" customWidth="1"/>
    <col min="16154" max="16154" width="14.77734375" style="51" customWidth="1"/>
    <col min="16155" max="16155" width="1.44140625" style="51" customWidth="1"/>
    <col min="16156" max="16156" width="13.44140625" style="51" customWidth="1"/>
    <col min="16157" max="16157" width="8.44140625" style="51" customWidth="1"/>
    <col min="16158" max="16383" width="8.77734375" style="51"/>
    <col min="16384" max="16384" width="8.77734375" style="51" customWidth="1"/>
  </cols>
  <sheetData>
    <row r="1" spans="1:28" s="43" customFormat="1" ht="26.4">
      <c r="A1" s="258" t="s">
        <v>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</row>
    <row r="2" spans="1:28" s="43" customFormat="1" ht="26.4">
      <c r="A2" s="259" t="s">
        <v>192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</row>
    <row r="3" spans="1:28" s="43" customFormat="1" ht="26.4">
      <c r="A3" s="260" t="s">
        <v>215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</row>
    <row r="4" spans="1:28" s="43" customFormat="1" ht="26.4">
      <c r="A4" s="260" t="s">
        <v>175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</row>
    <row r="5" spans="1:28" s="44" customFormat="1" ht="18.75" customHeight="1">
      <c r="A5" s="161"/>
      <c r="B5" s="163"/>
      <c r="C5" s="163"/>
      <c r="D5" s="163"/>
      <c r="E5" s="261" t="s">
        <v>1</v>
      </c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</row>
    <row r="6" spans="1:28" s="44" customFormat="1" ht="18" customHeight="1">
      <c r="A6" s="152"/>
      <c r="B6" s="155"/>
      <c r="C6" s="155"/>
      <c r="D6" s="155"/>
      <c r="E6" s="262" t="s">
        <v>85</v>
      </c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</row>
    <row r="7" spans="1:28" s="155" customFormat="1" ht="20.25" customHeight="1">
      <c r="A7" s="152"/>
      <c r="E7" s="257" t="s">
        <v>86</v>
      </c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03"/>
      <c r="W7" s="203"/>
      <c r="X7" s="203"/>
      <c r="Y7" s="45"/>
      <c r="Z7" s="204" t="s">
        <v>87</v>
      </c>
      <c r="AA7" s="177"/>
      <c r="AB7" s="205" t="s">
        <v>88</v>
      </c>
    </row>
    <row r="8" spans="1:28" s="155" customFormat="1" ht="20.55" customHeight="1">
      <c r="C8" s="200"/>
      <c r="E8" s="206" t="s">
        <v>89</v>
      </c>
      <c r="F8" s="206"/>
      <c r="G8" s="207" t="s">
        <v>93</v>
      </c>
      <c r="H8" s="208"/>
      <c r="I8" s="209" t="s">
        <v>179</v>
      </c>
      <c r="J8" s="210"/>
      <c r="K8" s="254" t="s">
        <v>59</v>
      </c>
      <c r="L8" s="254"/>
      <c r="M8" s="254"/>
      <c r="N8" s="204"/>
      <c r="O8" s="256" t="s">
        <v>62</v>
      </c>
      <c r="P8" s="256"/>
      <c r="Q8" s="256"/>
      <c r="R8" s="256"/>
      <c r="S8" s="256"/>
      <c r="T8" s="256"/>
      <c r="U8" s="256"/>
      <c r="V8" s="204"/>
      <c r="W8" s="204"/>
      <c r="X8" s="204" t="s">
        <v>90</v>
      </c>
      <c r="Y8" s="204"/>
      <c r="Z8" s="211" t="s">
        <v>91</v>
      </c>
      <c r="AA8" s="185"/>
      <c r="AB8" s="185"/>
    </row>
    <row r="9" spans="1:28" s="155" customFormat="1" ht="20.55" customHeight="1">
      <c r="C9" s="200" t="s">
        <v>4</v>
      </c>
      <c r="E9" s="206" t="s">
        <v>92</v>
      </c>
      <c r="F9" s="206"/>
      <c r="G9" s="204" t="s">
        <v>98</v>
      </c>
      <c r="H9" s="204"/>
      <c r="I9" s="209" t="s">
        <v>173</v>
      </c>
      <c r="J9" s="255" t="s">
        <v>151</v>
      </c>
      <c r="K9" s="255"/>
      <c r="L9" s="255"/>
      <c r="M9" s="206" t="s">
        <v>95</v>
      </c>
      <c r="N9" s="210"/>
      <c r="O9" s="207" t="s">
        <v>144</v>
      </c>
      <c r="P9" s="207"/>
      <c r="Q9" s="207" t="s">
        <v>144</v>
      </c>
      <c r="R9" s="210"/>
      <c r="S9" s="204" t="s">
        <v>96</v>
      </c>
      <c r="T9" s="204"/>
      <c r="U9" s="204" t="s">
        <v>88</v>
      </c>
      <c r="V9" s="204"/>
      <c r="W9" s="204"/>
      <c r="X9" s="209" t="s">
        <v>97</v>
      </c>
      <c r="Y9" s="204"/>
    </row>
    <row r="10" spans="1:28" s="155" customFormat="1" ht="20.55" customHeight="1">
      <c r="E10" s="204" t="s">
        <v>98</v>
      </c>
      <c r="F10" s="206"/>
      <c r="G10" s="204"/>
      <c r="H10" s="204"/>
      <c r="I10" s="209" t="s">
        <v>102</v>
      </c>
      <c r="J10" s="211"/>
      <c r="K10" s="211" t="s">
        <v>99</v>
      </c>
      <c r="L10" s="211"/>
      <c r="M10" s="212"/>
      <c r="N10" s="107"/>
      <c r="O10" s="207" t="s">
        <v>145</v>
      </c>
      <c r="P10" s="207"/>
      <c r="Q10" s="108" t="s">
        <v>132</v>
      </c>
      <c r="R10" s="107"/>
      <c r="S10" s="98" t="s">
        <v>100</v>
      </c>
      <c r="T10" s="204"/>
      <c r="U10" s="204" t="s">
        <v>101</v>
      </c>
      <c r="V10" s="204"/>
      <c r="W10" s="204"/>
      <c r="X10" s="204"/>
      <c r="Y10" s="204"/>
      <c r="Z10" s="177"/>
      <c r="AA10" s="177"/>
      <c r="AB10" s="205"/>
    </row>
    <row r="11" spans="1:28" s="155" customFormat="1" ht="20.55" customHeight="1">
      <c r="C11" s="200"/>
      <c r="E11" s="206"/>
      <c r="F11" s="206"/>
      <c r="G11" s="204"/>
      <c r="H11" s="204"/>
      <c r="I11" s="209" t="s">
        <v>105</v>
      </c>
      <c r="J11" s="204"/>
      <c r="K11" s="206"/>
      <c r="L11" s="206"/>
      <c r="M11" s="206"/>
      <c r="N11" s="107"/>
      <c r="O11" s="108" t="s">
        <v>146</v>
      </c>
      <c r="P11" s="108"/>
      <c r="Q11" s="108" t="s">
        <v>133</v>
      </c>
      <c r="R11" s="107"/>
      <c r="S11" s="98" t="s">
        <v>103</v>
      </c>
      <c r="T11" s="204"/>
      <c r="U11" s="204" t="s">
        <v>104</v>
      </c>
      <c r="V11" s="204"/>
      <c r="W11" s="204"/>
      <c r="X11" s="204"/>
      <c r="Y11" s="204"/>
      <c r="Z11" s="177"/>
      <c r="AA11" s="177"/>
      <c r="AB11" s="205"/>
    </row>
    <row r="12" spans="1:28" s="155" customFormat="1" ht="20.55" customHeight="1">
      <c r="C12" s="200"/>
      <c r="E12" s="206"/>
      <c r="F12" s="206"/>
      <c r="G12" s="204"/>
      <c r="H12" s="204"/>
      <c r="I12" s="209"/>
      <c r="J12" s="204"/>
      <c r="K12" s="206"/>
      <c r="L12" s="206"/>
      <c r="M12" s="206"/>
      <c r="N12" s="107"/>
      <c r="O12" s="108" t="s">
        <v>134</v>
      </c>
      <c r="P12" s="108"/>
      <c r="Q12" s="108" t="s">
        <v>134</v>
      </c>
      <c r="R12" s="107"/>
      <c r="S12" s="98" t="s">
        <v>106</v>
      </c>
      <c r="T12" s="204"/>
      <c r="U12" s="204" t="s">
        <v>107</v>
      </c>
      <c r="V12" s="204"/>
      <c r="W12" s="204"/>
      <c r="X12" s="204"/>
      <c r="Y12" s="204"/>
      <c r="Z12" s="177"/>
      <c r="AA12" s="177"/>
      <c r="AB12" s="205"/>
    </row>
    <row r="13" spans="1:28" s="155" customFormat="1" ht="6" customHeight="1">
      <c r="C13" s="200"/>
      <c r="E13" s="206"/>
      <c r="F13" s="206"/>
      <c r="G13" s="204"/>
      <c r="H13" s="204"/>
      <c r="I13" s="204"/>
      <c r="J13" s="204"/>
      <c r="K13" s="206"/>
      <c r="L13" s="206"/>
      <c r="M13" s="206"/>
      <c r="N13" s="204"/>
      <c r="O13" s="204"/>
      <c r="P13" s="204"/>
      <c r="Q13" s="98"/>
      <c r="R13" s="204"/>
      <c r="S13" s="204"/>
      <c r="T13" s="204"/>
      <c r="U13" s="204"/>
      <c r="V13" s="204"/>
      <c r="W13" s="204"/>
      <c r="X13" s="204"/>
      <c r="Y13" s="204"/>
      <c r="Z13" s="177"/>
      <c r="AA13" s="177"/>
      <c r="AB13" s="205"/>
    </row>
    <row r="14" spans="1:28" ht="20.399999999999999">
      <c r="A14" s="152" t="s">
        <v>187</v>
      </c>
      <c r="E14" s="19">
        <v>2734947</v>
      </c>
      <c r="F14" s="19"/>
      <c r="G14" s="19">
        <v>9002590</v>
      </c>
      <c r="H14" s="19"/>
      <c r="I14" s="46">
        <v>567451</v>
      </c>
      <c r="J14" s="19"/>
      <c r="K14" s="19">
        <v>48160</v>
      </c>
      <c r="L14" s="19"/>
      <c r="M14" s="19">
        <v>7841205</v>
      </c>
      <c r="N14" s="19"/>
      <c r="O14" s="19">
        <v>-126685</v>
      </c>
      <c r="P14" s="19"/>
      <c r="Q14" s="54">
        <v>-4148</v>
      </c>
      <c r="R14" s="49"/>
      <c r="S14" s="48">
        <v>-328165</v>
      </c>
      <c r="T14" s="49"/>
      <c r="U14" s="48">
        <v>-458998</v>
      </c>
      <c r="V14" s="19"/>
      <c r="W14" s="19"/>
      <c r="X14" s="50">
        <f>SUM(E14:M14,U14)</f>
        <v>19735355</v>
      </c>
      <c r="Y14" s="143"/>
      <c r="Z14" s="213">
        <v>1764171</v>
      </c>
      <c r="AA14" s="143"/>
      <c r="AB14" s="143">
        <f>SUM(X14:Z14)</f>
        <v>21499526</v>
      </c>
    </row>
    <row r="15" spans="1:28">
      <c r="A15" s="127" t="s">
        <v>108</v>
      </c>
      <c r="C15" s="214"/>
      <c r="D15" s="123"/>
      <c r="E15" s="213"/>
      <c r="F15" s="213"/>
      <c r="G15" s="213"/>
      <c r="H15" s="213"/>
      <c r="I15" s="47"/>
      <c r="J15" s="213"/>
      <c r="K15" s="213"/>
      <c r="L15" s="143"/>
      <c r="M15" s="213"/>
      <c r="N15" s="143"/>
      <c r="O15" s="213"/>
      <c r="P15" s="143"/>
      <c r="Q15" s="215"/>
      <c r="R15" s="215"/>
      <c r="S15" s="215"/>
      <c r="T15" s="215"/>
      <c r="U15" s="215"/>
      <c r="V15" s="143"/>
      <c r="W15" s="143"/>
      <c r="X15" s="215"/>
      <c r="Y15" s="215"/>
      <c r="Z15" s="215"/>
      <c r="AA15" s="215"/>
      <c r="AB15" s="215"/>
    </row>
    <row r="16" spans="1:28">
      <c r="A16" s="127"/>
      <c r="B16" s="129" t="s">
        <v>219</v>
      </c>
      <c r="C16" s="214"/>
      <c r="D16" s="123"/>
      <c r="E16" s="47" t="s">
        <v>110</v>
      </c>
      <c r="F16" s="213"/>
      <c r="G16" s="47" t="s">
        <v>110</v>
      </c>
      <c r="H16" s="213"/>
      <c r="I16" s="47" t="s">
        <v>110</v>
      </c>
      <c r="J16" s="213"/>
      <c r="K16" s="47" t="s">
        <v>110</v>
      </c>
      <c r="L16" s="143"/>
      <c r="M16" s="47" t="s">
        <v>110</v>
      </c>
      <c r="N16" s="143"/>
      <c r="O16" s="213" t="s">
        <v>110</v>
      </c>
      <c r="P16" s="143"/>
      <c r="Q16" s="227" t="s">
        <v>110</v>
      </c>
      <c r="R16" s="215"/>
      <c r="S16" s="227" t="s">
        <v>110</v>
      </c>
      <c r="T16" s="215"/>
      <c r="U16" s="227" t="s">
        <v>110</v>
      </c>
      <c r="V16" s="143"/>
      <c r="W16" s="143"/>
      <c r="X16" s="227" t="s">
        <v>110</v>
      </c>
      <c r="Y16" s="215"/>
      <c r="Z16" s="138">
        <v>1505126</v>
      </c>
      <c r="AA16" s="215"/>
      <c r="AB16" s="143">
        <f t="shared" ref="AB16:AB19" si="0">SUM(X16:Z16)</f>
        <v>1505126</v>
      </c>
    </row>
    <row r="17" spans="1:31">
      <c r="A17" s="127"/>
      <c r="B17" s="129" t="s">
        <v>220</v>
      </c>
      <c r="C17" s="214"/>
      <c r="D17" s="123"/>
      <c r="E17" s="47" t="s">
        <v>110</v>
      </c>
      <c r="F17" s="213"/>
      <c r="G17" s="47" t="s">
        <v>110</v>
      </c>
      <c r="H17" s="213"/>
      <c r="I17" s="47" t="s">
        <v>110</v>
      </c>
      <c r="J17" s="213"/>
      <c r="K17" s="47" t="s">
        <v>110</v>
      </c>
      <c r="L17" s="143"/>
      <c r="M17" s="47" t="s">
        <v>110</v>
      </c>
      <c r="N17" s="143"/>
      <c r="O17" s="213" t="s">
        <v>110</v>
      </c>
      <c r="P17" s="143"/>
      <c r="Q17" s="227" t="s">
        <v>110</v>
      </c>
      <c r="R17" s="215"/>
      <c r="S17" s="227" t="s">
        <v>110</v>
      </c>
      <c r="T17" s="215"/>
      <c r="U17" s="227" t="s">
        <v>110</v>
      </c>
      <c r="V17" s="143"/>
      <c r="W17" s="143"/>
      <c r="X17" s="227" t="s">
        <v>110</v>
      </c>
      <c r="Y17" s="215"/>
      <c r="Z17" s="138">
        <v>-112109</v>
      </c>
      <c r="AA17" s="215"/>
      <c r="AB17" s="143">
        <f t="shared" si="0"/>
        <v>-112109</v>
      </c>
    </row>
    <row r="18" spans="1:31">
      <c r="A18" s="127"/>
      <c r="B18" s="129" t="s">
        <v>221</v>
      </c>
      <c r="C18" s="214"/>
      <c r="D18" s="123"/>
      <c r="E18" s="47" t="s">
        <v>110</v>
      </c>
      <c r="F18" s="213"/>
      <c r="G18" s="47" t="s">
        <v>110</v>
      </c>
      <c r="H18" s="213"/>
      <c r="I18" s="47" t="s">
        <v>110</v>
      </c>
      <c r="J18" s="213"/>
      <c r="K18" s="47" t="s">
        <v>110</v>
      </c>
      <c r="L18" s="143"/>
      <c r="M18" s="47" t="s">
        <v>110</v>
      </c>
      <c r="N18" s="143"/>
      <c r="O18" s="213" t="s">
        <v>110</v>
      </c>
      <c r="P18" s="143"/>
      <c r="Q18" s="227" t="s">
        <v>110</v>
      </c>
      <c r="R18" s="215"/>
      <c r="S18" s="227" t="s">
        <v>110</v>
      </c>
      <c r="T18" s="215"/>
      <c r="U18" s="227" t="s">
        <v>110</v>
      </c>
      <c r="V18" s="143"/>
      <c r="W18" s="143"/>
      <c r="X18" s="227" t="s">
        <v>110</v>
      </c>
      <c r="Y18" s="215"/>
      <c r="Z18" s="138">
        <v>12329</v>
      </c>
      <c r="AA18" s="215"/>
      <c r="AB18" s="143">
        <f t="shared" si="0"/>
        <v>12329</v>
      </c>
    </row>
    <row r="19" spans="1:31">
      <c r="A19" s="127"/>
      <c r="B19" s="129" t="s">
        <v>222</v>
      </c>
      <c r="C19" s="214"/>
      <c r="D19" s="123"/>
      <c r="E19" s="47" t="s">
        <v>110</v>
      </c>
      <c r="F19" s="213"/>
      <c r="G19" s="47" t="s">
        <v>110</v>
      </c>
      <c r="H19" s="213"/>
      <c r="I19" s="46">
        <v>290791</v>
      </c>
      <c r="J19" s="213"/>
      <c r="K19" s="47" t="s">
        <v>110</v>
      </c>
      <c r="L19" s="143"/>
      <c r="M19" s="47" t="s">
        <v>110</v>
      </c>
      <c r="N19" s="143"/>
      <c r="O19" s="213" t="s">
        <v>110</v>
      </c>
      <c r="P19" s="143"/>
      <c r="Q19" s="227" t="s">
        <v>110</v>
      </c>
      <c r="R19" s="215"/>
      <c r="S19" s="227" t="s">
        <v>110</v>
      </c>
      <c r="T19" s="215"/>
      <c r="U19" s="227" t="s">
        <v>110</v>
      </c>
      <c r="V19" s="143"/>
      <c r="W19" s="143"/>
      <c r="X19" s="215">
        <v>290791</v>
      </c>
      <c r="Y19" s="215"/>
      <c r="Z19" s="143" t="s">
        <v>110</v>
      </c>
      <c r="AA19" s="215"/>
      <c r="AB19" s="143">
        <f t="shared" si="0"/>
        <v>290791</v>
      </c>
    </row>
    <row r="20" spans="1:31" s="52" customFormat="1">
      <c r="A20" s="129"/>
      <c r="B20" s="127" t="s">
        <v>178</v>
      </c>
      <c r="C20" s="123"/>
      <c r="D20" s="127"/>
      <c r="E20" s="47" t="s">
        <v>110</v>
      </c>
      <c r="F20" s="47"/>
      <c r="G20" s="47" t="s">
        <v>110</v>
      </c>
      <c r="H20" s="47"/>
      <c r="I20" s="55" t="s">
        <v>110</v>
      </c>
      <c r="J20" s="47"/>
      <c r="K20" s="47" t="s">
        <v>110</v>
      </c>
      <c r="L20" s="19"/>
      <c r="M20" s="19">
        <v>563074</v>
      </c>
      <c r="N20" s="19"/>
      <c r="O20" s="19">
        <v>-67850</v>
      </c>
      <c r="P20" s="19"/>
      <c r="Q20" s="106">
        <v>-115</v>
      </c>
      <c r="R20" s="48"/>
      <c r="S20" s="19">
        <v>147281</v>
      </c>
      <c r="T20" s="48"/>
      <c r="U20" s="19">
        <v>79316</v>
      </c>
      <c r="V20" s="19"/>
      <c r="W20" s="19"/>
      <c r="X20" s="50">
        <v>642390</v>
      </c>
      <c r="Y20" s="48"/>
      <c r="Z20" s="20">
        <v>25058</v>
      </c>
      <c r="AA20" s="48"/>
      <c r="AB20" s="53">
        <f>SUM(X20,Z20)</f>
        <v>667448</v>
      </c>
    </row>
    <row r="21" spans="1:31" s="52" customFormat="1" ht="21" thickBot="1">
      <c r="A21" s="152" t="s">
        <v>217</v>
      </c>
      <c r="B21" s="123"/>
      <c r="C21" s="216"/>
      <c r="D21" s="129"/>
      <c r="E21" s="56">
        <f>SUM(E14:E20)</f>
        <v>2734947</v>
      </c>
      <c r="F21" s="19"/>
      <c r="G21" s="56">
        <f>SUM(G14:G20)</f>
        <v>9002590</v>
      </c>
      <c r="H21" s="19"/>
      <c r="I21" s="56">
        <f>SUM(I14:I20)</f>
        <v>858242</v>
      </c>
      <c r="J21" s="19"/>
      <c r="K21" s="56">
        <f>SUM(K14:K20)</f>
        <v>48160</v>
      </c>
      <c r="L21" s="19"/>
      <c r="M21" s="56">
        <f>SUM(M14:M20)</f>
        <v>8404279</v>
      </c>
      <c r="N21" s="19"/>
      <c r="O21" s="56">
        <f>SUM(O14:O20)</f>
        <v>-194535</v>
      </c>
      <c r="P21" s="19"/>
      <c r="Q21" s="56">
        <f>SUM(Q14:Q20)</f>
        <v>-4263</v>
      </c>
      <c r="R21" s="19"/>
      <c r="S21" s="56">
        <f>SUM(S14:S20)</f>
        <v>-180884</v>
      </c>
      <c r="T21" s="19"/>
      <c r="U21" s="56">
        <f>SUM(U14:U20)</f>
        <v>-379682</v>
      </c>
      <c r="V21" s="19"/>
      <c r="W21" s="19"/>
      <c r="X21" s="56">
        <f>SUM(X14:X20)</f>
        <v>20668536</v>
      </c>
      <c r="Y21" s="19"/>
      <c r="Z21" s="56">
        <f>SUM(Z14:Z20)</f>
        <v>3194575</v>
      </c>
      <c r="AA21" s="19"/>
      <c r="AB21" s="56">
        <f>SUM(AB14:AB20)</f>
        <v>23863111</v>
      </c>
      <c r="AC21" s="57"/>
    </row>
    <row r="22" spans="1:31" ht="10.050000000000001" customHeight="1" thickTop="1">
      <c r="A22" s="152"/>
      <c r="C22" s="217"/>
      <c r="D22" s="127"/>
      <c r="E22" s="19"/>
      <c r="F22" s="19"/>
      <c r="G22" s="19"/>
      <c r="H22" s="19"/>
      <c r="I22" s="19"/>
      <c r="J22" s="19"/>
      <c r="K22" s="19"/>
      <c r="L22" s="19"/>
      <c r="M22" s="19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9"/>
      <c r="Y22" s="174"/>
      <c r="Z22" s="19"/>
      <c r="AA22" s="174"/>
      <c r="AB22" s="19"/>
    </row>
    <row r="23" spans="1:31" ht="20.399999999999999">
      <c r="A23" s="152" t="s">
        <v>188</v>
      </c>
      <c r="C23" s="217"/>
      <c r="D23" s="127"/>
      <c r="E23" s="19">
        <v>2734947</v>
      </c>
      <c r="F23" s="213"/>
      <c r="G23" s="19">
        <v>9002590</v>
      </c>
      <c r="H23" s="19"/>
      <c r="I23" s="19">
        <v>448353</v>
      </c>
      <c r="J23" s="19"/>
      <c r="K23" s="19">
        <v>52720</v>
      </c>
      <c r="L23" s="19"/>
      <c r="M23" s="19">
        <v>7828327</v>
      </c>
      <c r="N23" s="19"/>
      <c r="O23" s="19">
        <v>-185873</v>
      </c>
      <c r="P23" s="19"/>
      <c r="Q23" s="19">
        <v>-4264</v>
      </c>
      <c r="R23" s="19"/>
      <c r="S23" s="19">
        <v>-400704</v>
      </c>
      <c r="T23" s="19"/>
      <c r="U23" s="19">
        <f>SUM(O23:S23)</f>
        <v>-590841</v>
      </c>
      <c r="V23" s="19"/>
      <c r="W23" s="19"/>
      <c r="X23" s="19">
        <v>19476096</v>
      </c>
      <c r="Y23" s="19"/>
      <c r="Z23" s="19">
        <v>2470938</v>
      </c>
      <c r="AA23" s="19"/>
      <c r="AB23" s="19">
        <v>21947034</v>
      </c>
    </row>
    <row r="24" spans="1:31">
      <c r="A24" s="127" t="s">
        <v>108</v>
      </c>
      <c r="C24" s="214"/>
      <c r="D24" s="123"/>
      <c r="Z24" s="174"/>
    </row>
    <row r="25" spans="1:31">
      <c r="A25" s="127"/>
      <c r="B25" s="129" t="s">
        <v>226</v>
      </c>
      <c r="C25" s="229" t="s">
        <v>229</v>
      </c>
      <c r="D25" s="123"/>
      <c r="E25" s="47" t="s">
        <v>110</v>
      </c>
      <c r="F25" s="213"/>
      <c r="G25" s="47" t="s">
        <v>110</v>
      </c>
      <c r="H25" s="213"/>
      <c r="I25" s="47" t="s">
        <v>110</v>
      </c>
      <c r="J25" s="213"/>
      <c r="K25" s="47" t="s">
        <v>110</v>
      </c>
      <c r="L25" s="143"/>
      <c r="M25" s="47" t="s">
        <v>110</v>
      </c>
      <c r="N25" s="143"/>
      <c r="O25" s="213" t="s">
        <v>110</v>
      </c>
      <c r="P25" s="143"/>
      <c r="Q25" s="227" t="s">
        <v>110</v>
      </c>
      <c r="R25" s="215"/>
      <c r="S25" s="227" t="s">
        <v>110</v>
      </c>
      <c r="T25" s="215"/>
      <c r="U25" s="227" t="s">
        <v>110</v>
      </c>
      <c r="V25" s="143"/>
      <c r="W25" s="143"/>
      <c r="X25" s="227" t="s">
        <v>110</v>
      </c>
      <c r="Y25" s="215"/>
      <c r="Z25" s="138">
        <v>49.05</v>
      </c>
      <c r="AA25" s="215"/>
      <c r="AB25" s="143">
        <f t="shared" ref="AB25:AB26" si="1">SUM(X25:Z25)</f>
        <v>49.05</v>
      </c>
    </row>
    <row r="26" spans="1:31">
      <c r="A26" s="127"/>
      <c r="B26" s="129" t="s">
        <v>220</v>
      </c>
      <c r="C26" s="229" t="s">
        <v>228</v>
      </c>
      <c r="D26" s="123"/>
      <c r="E26" s="47" t="s">
        <v>110</v>
      </c>
      <c r="F26" s="213"/>
      <c r="G26" s="47" t="s">
        <v>110</v>
      </c>
      <c r="H26" s="213"/>
      <c r="I26" s="47" t="s">
        <v>110</v>
      </c>
      <c r="J26" s="213"/>
      <c r="K26" s="47" t="s">
        <v>110</v>
      </c>
      <c r="L26" s="143"/>
      <c r="M26" s="47" t="s">
        <v>110</v>
      </c>
      <c r="N26" s="143"/>
      <c r="O26" s="213" t="s">
        <v>110</v>
      </c>
      <c r="P26" s="143"/>
      <c r="Q26" s="227" t="s">
        <v>110</v>
      </c>
      <c r="R26" s="215"/>
      <c r="S26" s="227" t="s">
        <v>110</v>
      </c>
      <c r="T26" s="215"/>
      <c r="U26" s="227" t="s">
        <v>110</v>
      </c>
      <c r="V26" s="143"/>
      <c r="W26" s="143"/>
      <c r="X26" s="227" t="s">
        <v>110</v>
      </c>
      <c r="Y26" s="215"/>
      <c r="Z26" s="138">
        <v>-48945</v>
      </c>
      <c r="AA26" s="215"/>
      <c r="AB26" s="143">
        <f t="shared" si="1"/>
        <v>-48945</v>
      </c>
    </row>
    <row r="27" spans="1:31" s="52" customFormat="1">
      <c r="A27" s="129"/>
      <c r="B27" s="127" t="s">
        <v>178</v>
      </c>
      <c r="C27" s="123"/>
      <c r="D27" s="127"/>
      <c r="E27" s="55" t="s">
        <v>110</v>
      </c>
      <c r="F27" s="19"/>
      <c r="G27" s="55" t="s">
        <v>110</v>
      </c>
      <c r="H27" s="47"/>
      <c r="I27" s="55" t="s">
        <v>110</v>
      </c>
      <c r="J27" s="47"/>
      <c r="K27" s="55" t="s">
        <v>110</v>
      </c>
      <c r="L27" s="19"/>
      <c r="M27" s="143">
        <f>'PL-T 6M'!E39</f>
        <v>-115118</v>
      </c>
      <c r="N27" s="19"/>
      <c r="O27" s="143">
        <f>'PL-T 6M'!E34</f>
        <v>-108271</v>
      </c>
      <c r="P27" s="19"/>
      <c r="Q27" s="227" t="s">
        <v>110</v>
      </c>
      <c r="R27" s="50"/>
      <c r="S27" s="120">
        <v>165640</v>
      </c>
      <c r="T27" s="50"/>
      <c r="U27" s="228">
        <f>SUM(O27:S27)</f>
        <v>57369</v>
      </c>
      <c r="V27" s="19"/>
      <c r="W27" s="19"/>
      <c r="X27" s="50">
        <f t="shared" ref="X27" si="2">SUM(E27:M27,U27)</f>
        <v>-57749</v>
      </c>
      <c r="Y27" s="48"/>
      <c r="Z27" s="143">
        <f>'PL-T 6M'!E44</f>
        <v>-8386</v>
      </c>
      <c r="AA27" s="48"/>
      <c r="AB27" s="50">
        <f>SUM(X27,Z27)</f>
        <v>-66135</v>
      </c>
    </row>
    <row r="28" spans="1:31" s="52" customFormat="1" ht="21" thickBot="1">
      <c r="A28" s="152" t="s">
        <v>218</v>
      </c>
      <c r="B28" s="123"/>
      <c r="C28" s="216"/>
      <c r="D28" s="129"/>
      <c r="E28" s="56">
        <f>SUM(E23:E27)</f>
        <v>2734947</v>
      </c>
      <c r="F28" s="19"/>
      <c r="G28" s="56">
        <f>SUM(G23:G27)</f>
        <v>9002590</v>
      </c>
      <c r="H28" s="19"/>
      <c r="I28" s="56">
        <f>SUM(I23:I27)</f>
        <v>448353</v>
      </c>
      <c r="J28" s="19"/>
      <c r="K28" s="56">
        <f>SUM(K23:K27)</f>
        <v>52720</v>
      </c>
      <c r="L28" s="19"/>
      <c r="M28" s="56">
        <f>SUM(M23:M27)</f>
        <v>7713209</v>
      </c>
      <c r="N28" s="19"/>
      <c r="O28" s="56">
        <f>SUM(O23:O27)</f>
        <v>-294144</v>
      </c>
      <c r="P28" s="19"/>
      <c r="Q28" s="56">
        <f>SUM(Q23:Q27)</f>
        <v>-4264</v>
      </c>
      <c r="R28" s="19"/>
      <c r="S28" s="56">
        <f>SUM(S23:S27)</f>
        <v>-235064</v>
      </c>
      <c r="T28" s="19"/>
      <c r="U28" s="56">
        <f>SUM(O28:S28)</f>
        <v>-533472</v>
      </c>
      <c r="V28" s="19"/>
      <c r="W28" s="19"/>
      <c r="X28" s="56">
        <f>SUM(X23:X27)</f>
        <v>19418347</v>
      </c>
      <c r="Y28" s="19"/>
      <c r="Z28" s="56">
        <f>SUM(Z23:Z27)</f>
        <v>2413656.0499999998</v>
      </c>
      <c r="AA28" s="19"/>
      <c r="AB28" s="56">
        <f>SUM(AB23:AB27)</f>
        <v>21832003.050000001</v>
      </c>
      <c r="AC28" s="57"/>
    </row>
    <row r="29" spans="1:31" ht="23.1" customHeight="1" thickTop="1">
      <c r="E29" s="31"/>
      <c r="F29" s="31"/>
      <c r="G29" s="39"/>
      <c r="H29" s="39"/>
      <c r="I29" s="39"/>
      <c r="J29" s="39"/>
      <c r="K29" s="39"/>
      <c r="L29" s="39"/>
      <c r="M29" s="31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68"/>
      <c r="AD29" s="68"/>
      <c r="AE29" s="68"/>
    </row>
    <row r="30" spans="1:31" ht="23.1" customHeight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8"/>
      <c r="AD30" s="68"/>
      <c r="AE30" s="68"/>
    </row>
    <row r="31" spans="1:31" ht="23.1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8"/>
      <c r="AD31" s="68"/>
      <c r="AE31" s="68"/>
    </row>
    <row r="32" spans="1:31" ht="23.1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8"/>
      <c r="AD32" s="68"/>
      <c r="AE32" s="68"/>
    </row>
    <row r="33" spans="1:31" ht="23.1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8"/>
      <c r="AD33" s="68"/>
      <c r="AE33" s="68"/>
    </row>
    <row r="34" spans="1:31" ht="23.1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8"/>
      <c r="AD34" s="68"/>
      <c r="AE34" s="68"/>
    </row>
    <row r="35" spans="1:31" ht="23.1" customHeight="1">
      <c r="E35" s="31"/>
      <c r="F35" s="31"/>
      <c r="G35" s="39"/>
      <c r="H35" s="39"/>
      <c r="I35" s="39"/>
      <c r="J35" s="39"/>
      <c r="K35" s="39"/>
      <c r="L35" s="39"/>
      <c r="M35" s="31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68"/>
      <c r="AD35" s="68"/>
      <c r="AE35" s="68"/>
    </row>
    <row r="36" spans="1:31" ht="23.1" customHeight="1">
      <c r="E36" s="31"/>
      <c r="F36" s="31"/>
      <c r="G36" s="39"/>
      <c r="H36" s="39"/>
      <c r="I36" s="39"/>
      <c r="J36" s="39"/>
      <c r="K36" s="39"/>
      <c r="L36" s="39"/>
      <c r="M36" s="31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68"/>
      <c r="AD36" s="68"/>
      <c r="AE36" s="68"/>
    </row>
    <row r="37" spans="1:31" ht="23.1" customHeight="1">
      <c r="E37" s="31"/>
      <c r="F37" s="31"/>
      <c r="G37" s="39"/>
      <c r="H37" s="39"/>
      <c r="I37" s="39"/>
      <c r="J37" s="39"/>
      <c r="K37" s="39"/>
      <c r="L37" s="39"/>
      <c r="M37" s="31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68"/>
      <c r="AD37" s="68"/>
      <c r="AE37" s="68"/>
    </row>
    <row r="38" spans="1:31" ht="23.4">
      <c r="A38" s="181" t="s">
        <v>193</v>
      </c>
      <c r="I38" s="218" t="s">
        <v>135</v>
      </c>
    </row>
    <row r="39" spans="1:31">
      <c r="I39" s="218"/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5" right="0.2" top="1" bottom="0.5" header="0.511811023622047" footer="0.511811023622047"/>
  <pageSetup paperSize="9" scale="60" firstPageNumber="3" orientation="landscape" useFirstPageNumber="1" r:id="rId1"/>
  <headerFooter alignWithMargins="0"/>
  <ignoredErrors>
    <ignoredError sqref="C20:C2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56"/>
  <sheetViews>
    <sheetView view="pageBreakPreview" topLeftCell="A50" zoomScaleNormal="90" zoomScaleSheetLayoutView="100" workbookViewId="0">
      <selection activeCell="AB4" sqref="AB4:AB8"/>
    </sheetView>
  </sheetViews>
  <sheetFormatPr defaultRowHeight="19.8"/>
  <cols>
    <col min="1" max="1" width="3.21875" style="129" customWidth="1"/>
    <col min="2" max="2" width="34.77734375" style="129" customWidth="1"/>
    <col min="3" max="3" width="9" style="129" customWidth="1"/>
    <col min="4" max="4" width="1.21875" style="129" customWidth="1"/>
    <col min="5" max="5" width="12.6640625" style="135" customWidth="1"/>
    <col min="6" max="6" width="0.77734375" style="135" customWidth="1"/>
    <col min="7" max="7" width="12.6640625" style="135" customWidth="1"/>
    <col min="8" max="8" width="0.77734375" style="135" customWidth="1"/>
    <col min="9" max="9" width="12.6640625" style="135" customWidth="1"/>
    <col min="10" max="10" width="1" style="135" customWidth="1"/>
    <col min="11" max="11" width="12.6640625" style="135" customWidth="1"/>
    <col min="12" max="12" width="0.77734375" style="135" customWidth="1"/>
    <col min="13" max="13" width="12.6640625" style="135" customWidth="1"/>
    <col min="14" max="14" width="0.77734375" style="135" customWidth="1"/>
    <col min="15" max="15" width="12.6640625" style="135" customWidth="1"/>
    <col min="16" max="258" width="9.21875" style="51"/>
    <col min="259" max="259" width="3.21875" style="51" customWidth="1"/>
    <col min="260" max="260" width="35.21875" style="51" customWidth="1"/>
    <col min="261" max="261" width="9.77734375" style="51" customWidth="1"/>
    <col min="262" max="262" width="1.44140625" style="51" customWidth="1"/>
    <col min="263" max="263" width="13.21875" style="51" customWidth="1"/>
    <col min="264" max="264" width="1.44140625" style="51" customWidth="1"/>
    <col min="265" max="265" width="14.21875" style="51" customWidth="1"/>
    <col min="266" max="266" width="1.44140625" style="51" customWidth="1"/>
    <col min="267" max="267" width="15.77734375" style="51" customWidth="1"/>
    <col min="268" max="268" width="1" style="51" customWidth="1"/>
    <col min="269" max="269" width="14.77734375" style="51" customWidth="1"/>
    <col min="270" max="270" width="1.21875" style="51" customWidth="1"/>
    <col min="271" max="271" width="12.77734375" style="51" customWidth="1"/>
    <col min="272" max="514" width="9.21875" style="51"/>
    <col min="515" max="515" width="3.21875" style="51" customWidth="1"/>
    <col min="516" max="516" width="35.21875" style="51" customWidth="1"/>
    <col min="517" max="517" width="9.77734375" style="51" customWidth="1"/>
    <col min="518" max="518" width="1.44140625" style="51" customWidth="1"/>
    <col min="519" max="519" width="13.21875" style="51" customWidth="1"/>
    <col min="520" max="520" width="1.44140625" style="51" customWidth="1"/>
    <col min="521" max="521" width="14.21875" style="51" customWidth="1"/>
    <col min="522" max="522" width="1.44140625" style="51" customWidth="1"/>
    <col min="523" max="523" width="15.77734375" style="51" customWidth="1"/>
    <col min="524" max="524" width="1" style="51" customWidth="1"/>
    <col min="525" max="525" width="14.77734375" style="51" customWidth="1"/>
    <col min="526" max="526" width="1.21875" style="51" customWidth="1"/>
    <col min="527" max="527" width="12.77734375" style="51" customWidth="1"/>
    <col min="528" max="770" width="9.21875" style="51"/>
    <col min="771" max="771" width="3.21875" style="51" customWidth="1"/>
    <col min="772" max="772" width="35.21875" style="51" customWidth="1"/>
    <col min="773" max="773" width="9.77734375" style="51" customWidth="1"/>
    <col min="774" max="774" width="1.44140625" style="51" customWidth="1"/>
    <col min="775" max="775" width="13.21875" style="51" customWidth="1"/>
    <col min="776" max="776" width="1.44140625" style="51" customWidth="1"/>
    <col min="777" max="777" width="14.21875" style="51" customWidth="1"/>
    <col min="778" max="778" width="1.44140625" style="51" customWidth="1"/>
    <col min="779" max="779" width="15.77734375" style="51" customWidth="1"/>
    <col min="780" max="780" width="1" style="51" customWidth="1"/>
    <col min="781" max="781" width="14.77734375" style="51" customWidth="1"/>
    <col min="782" max="782" width="1.21875" style="51" customWidth="1"/>
    <col min="783" max="783" width="12.77734375" style="51" customWidth="1"/>
    <col min="784" max="1026" width="9.21875" style="51"/>
    <col min="1027" max="1027" width="3.21875" style="51" customWidth="1"/>
    <col min="1028" max="1028" width="35.21875" style="51" customWidth="1"/>
    <col min="1029" max="1029" width="9.77734375" style="51" customWidth="1"/>
    <col min="1030" max="1030" width="1.44140625" style="51" customWidth="1"/>
    <col min="1031" max="1031" width="13.21875" style="51" customWidth="1"/>
    <col min="1032" max="1032" width="1.44140625" style="51" customWidth="1"/>
    <col min="1033" max="1033" width="14.21875" style="51" customWidth="1"/>
    <col min="1034" max="1034" width="1.44140625" style="51" customWidth="1"/>
    <col min="1035" max="1035" width="15.77734375" style="51" customWidth="1"/>
    <col min="1036" max="1036" width="1" style="51" customWidth="1"/>
    <col min="1037" max="1037" width="14.77734375" style="51" customWidth="1"/>
    <col min="1038" max="1038" width="1.21875" style="51" customWidth="1"/>
    <col min="1039" max="1039" width="12.77734375" style="51" customWidth="1"/>
    <col min="1040" max="1282" width="9.21875" style="51"/>
    <col min="1283" max="1283" width="3.21875" style="51" customWidth="1"/>
    <col min="1284" max="1284" width="35.21875" style="51" customWidth="1"/>
    <col min="1285" max="1285" width="9.77734375" style="51" customWidth="1"/>
    <col min="1286" max="1286" width="1.44140625" style="51" customWidth="1"/>
    <col min="1287" max="1287" width="13.21875" style="51" customWidth="1"/>
    <col min="1288" max="1288" width="1.44140625" style="51" customWidth="1"/>
    <col min="1289" max="1289" width="14.21875" style="51" customWidth="1"/>
    <col min="1290" max="1290" width="1.44140625" style="51" customWidth="1"/>
    <col min="1291" max="1291" width="15.77734375" style="51" customWidth="1"/>
    <col min="1292" max="1292" width="1" style="51" customWidth="1"/>
    <col min="1293" max="1293" width="14.77734375" style="51" customWidth="1"/>
    <col min="1294" max="1294" width="1.21875" style="51" customWidth="1"/>
    <col min="1295" max="1295" width="12.77734375" style="51" customWidth="1"/>
    <col min="1296" max="1538" width="9.21875" style="51"/>
    <col min="1539" max="1539" width="3.21875" style="51" customWidth="1"/>
    <col min="1540" max="1540" width="35.21875" style="51" customWidth="1"/>
    <col min="1541" max="1541" width="9.77734375" style="51" customWidth="1"/>
    <col min="1542" max="1542" width="1.44140625" style="51" customWidth="1"/>
    <col min="1543" max="1543" width="13.21875" style="51" customWidth="1"/>
    <col min="1544" max="1544" width="1.44140625" style="51" customWidth="1"/>
    <col min="1545" max="1545" width="14.21875" style="51" customWidth="1"/>
    <col min="1546" max="1546" width="1.44140625" style="51" customWidth="1"/>
    <col min="1547" max="1547" width="15.77734375" style="51" customWidth="1"/>
    <col min="1548" max="1548" width="1" style="51" customWidth="1"/>
    <col min="1549" max="1549" width="14.77734375" style="51" customWidth="1"/>
    <col min="1550" max="1550" width="1.21875" style="51" customWidth="1"/>
    <col min="1551" max="1551" width="12.77734375" style="51" customWidth="1"/>
    <col min="1552" max="1794" width="9.21875" style="51"/>
    <col min="1795" max="1795" width="3.21875" style="51" customWidth="1"/>
    <col min="1796" max="1796" width="35.21875" style="51" customWidth="1"/>
    <col min="1797" max="1797" width="9.77734375" style="51" customWidth="1"/>
    <col min="1798" max="1798" width="1.44140625" style="51" customWidth="1"/>
    <col min="1799" max="1799" width="13.21875" style="51" customWidth="1"/>
    <col min="1800" max="1800" width="1.44140625" style="51" customWidth="1"/>
    <col min="1801" max="1801" width="14.21875" style="51" customWidth="1"/>
    <col min="1802" max="1802" width="1.44140625" style="51" customWidth="1"/>
    <col min="1803" max="1803" width="15.77734375" style="51" customWidth="1"/>
    <col min="1804" max="1804" width="1" style="51" customWidth="1"/>
    <col min="1805" max="1805" width="14.77734375" style="51" customWidth="1"/>
    <col min="1806" max="1806" width="1.21875" style="51" customWidth="1"/>
    <col min="1807" max="1807" width="12.77734375" style="51" customWidth="1"/>
    <col min="1808" max="2050" width="9.21875" style="51"/>
    <col min="2051" max="2051" width="3.21875" style="51" customWidth="1"/>
    <col min="2052" max="2052" width="35.21875" style="51" customWidth="1"/>
    <col min="2053" max="2053" width="9.77734375" style="51" customWidth="1"/>
    <col min="2054" max="2054" width="1.44140625" style="51" customWidth="1"/>
    <col min="2055" max="2055" width="13.21875" style="51" customWidth="1"/>
    <col min="2056" max="2056" width="1.44140625" style="51" customWidth="1"/>
    <col min="2057" max="2057" width="14.21875" style="51" customWidth="1"/>
    <col min="2058" max="2058" width="1.44140625" style="51" customWidth="1"/>
    <col min="2059" max="2059" width="15.77734375" style="51" customWidth="1"/>
    <col min="2060" max="2060" width="1" style="51" customWidth="1"/>
    <col min="2061" max="2061" width="14.77734375" style="51" customWidth="1"/>
    <col min="2062" max="2062" width="1.21875" style="51" customWidth="1"/>
    <col min="2063" max="2063" width="12.77734375" style="51" customWidth="1"/>
    <col min="2064" max="2306" width="9.21875" style="51"/>
    <col min="2307" max="2307" width="3.21875" style="51" customWidth="1"/>
    <col min="2308" max="2308" width="35.21875" style="51" customWidth="1"/>
    <col min="2309" max="2309" width="9.77734375" style="51" customWidth="1"/>
    <col min="2310" max="2310" width="1.44140625" style="51" customWidth="1"/>
    <col min="2311" max="2311" width="13.21875" style="51" customWidth="1"/>
    <col min="2312" max="2312" width="1.44140625" style="51" customWidth="1"/>
    <col min="2313" max="2313" width="14.21875" style="51" customWidth="1"/>
    <col min="2314" max="2314" width="1.44140625" style="51" customWidth="1"/>
    <col min="2315" max="2315" width="15.77734375" style="51" customWidth="1"/>
    <col min="2316" max="2316" width="1" style="51" customWidth="1"/>
    <col min="2317" max="2317" width="14.77734375" style="51" customWidth="1"/>
    <col min="2318" max="2318" width="1.21875" style="51" customWidth="1"/>
    <col min="2319" max="2319" width="12.77734375" style="51" customWidth="1"/>
    <col min="2320" max="2562" width="9.21875" style="51"/>
    <col min="2563" max="2563" width="3.21875" style="51" customWidth="1"/>
    <col min="2564" max="2564" width="35.21875" style="51" customWidth="1"/>
    <col min="2565" max="2565" width="9.77734375" style="51" customWidth="1"/>
    <col min="2566" max="2566" width="1.44140625" style="51" customWidth="1"/>
    <col min="2567" max="2567" width="13.21875" style="51" customWidth="1"/>
    <col min="2568" max="2568" width="1.44140625" style="51" customWidth="1"/>
    <col min="2569" max="2569" width="14.21875" style="51" customWidth="1"/>
    <col min="2570" max="2570" width="1.44140625" style="51" customWidth="1"/>
    <col min="2571" max="2571" width="15.77734375" style="51" customWidth="1"/>
    <col min="2572" max="2572" width="1" style="51" customWidth="1"/>
    <col min="2573" max="2573" width="14.77734375" style="51" customWidth="1"/>
    <col min="2574" max="2574" width="1.21875" style="51" customWidth="1"/>
    <col min="2575" max="2575" width="12.77734375" style="51" customWidth="1"/>
    <col min="2576" max="2818" width="9.21875" style="51"/>
    <col min="2819" max="2819" width="3.21875" style="51" customWidth="1"/>
    <col min="2820" max="2820" width="35.21875" style="51" customWidth="1"/>
    <col min="2821" max="2821" width="9.77734375" style="51" customWidth="1"/>
    <col min="2822" max="2822" width="1.44140625" style="51" customWidth="1"/>
    <col min="2823" max="2823" width="13.21875" style="51" customWidth="1"/>
    <col min="2824" max="2824" width="1.44140625" style="51" customWidth="1"/>
    <col min="2825" max="2825" width="14.21875" style="51" customWidth="1"/>
    <col min="2826" max="2826" width="1.44140625" style="51" customWidth="1"/>
    <col min="2827" max="2827" width="15.77734375" style="51" customWidth="1"/>
    <col min="2828" max="2828" width="1" style="51" customWidth="1"/>
    <col min="2829" max="2829" width="14.77734375" style="51" customWidth="1"/>
    <col min="2830" max="2830" width="1.21875" style="51" customWidth="1"/>
    <col min="2831" max="2831" width="12.77734375" style="51" customWidth="1"/>
    <col min="2832" max="3074" width="9.21875" style="51"/>
    <col min="3075" max="3075" width="3.21875" style="51" customWidth="1"/>
    <col min="3076" max="3076" width="35.21875" style="51" customWidth="1"/>
    <col min="3077" max="3077" width="9.77734375" style="51" customWidth="1"/>
    <col min="3078" max="3078" width="1.44140625" style="51" customWidth="1"/>
    <col min="3079" max="3079" width="13.21875" style="51" customWidth="1"/>
    <col min="3080" max="3080" width="1.44140625" style="51" customWidth="1"/>
    <col min="3081" max="3081" width="14.21875" style="51" customWidth="1"/>
    <col min="3082" max="3082" width="1.44140625" style="51" customWidth="1"/>
    <col min="3083" max="3083" width="15.77734375" style="51" customWidth="1"/>
    <col min="3084" max="3084" width="1" style="51" customWidth="1"/>
    <col min="3085" max="3085" width="14.77734375" style="51" customWidth="1"/>
    <col min="3086" max="3086" width="1.21875" style="51" customWidth="1"/>
    <col min="3087" max="3087" width="12.77734375" style="51" customWidth="1"/>
    <col min="3088" max="3330" width="9.21875" style="51"/>
    <col min="3331" max="3331" width="3.21875" style="51" customWidth="1"/>
    <col min="3332" max="3332" width="35.21875" style="51" customWidth="1"/>
    <col min="3333" max="3333" width="9.77734375" style="51" customWidth="1"/>
    <col min="3334" max="3334" width="1.44140625" style="51" customWidth="1"/>
    <col min="3335" max="3335" width="13.21875" style="51" customWidth="1"/>
    <col min="3336" max="3336" width="1.44140625" style="51" customWidth="1"/>
    <col min="3337" max="3337" width="14.21875" style="51" customWidth="1"/>
    <col min="3338" max="3338" width="1.44140625" style="51" customWidth="1"/>
    <col min="3339" max="3339" width="15.77734375" style="51" customWidth="1"/>
    <col min="3340" max="3340" width="1" style="51" customWidth="1"/>
    <col min="3341" max="3341" width="14.77734375" style="51" customWidth="1"/>
    <col min="3342" max="3342" width="1.21875" style="51" customWidth="1"/>
    <col min="3343" max="3343" width="12.77734375" style="51" customWidth="1"/>
    <col min="3344" max="3586" width="9.21875" style="51"/>
    <col min="3587" max="3587" width="3.21875" style="51" customWidth="1"/>
    <col min="3588" max="3588" width="35.21875" style="51" customWidth="1"/>
    <col min="3589" max="3589" width="9.77734375" style="51" customWidth="1"/>
    <col min="3590" max="3590" width="1.44140625" style="51" customWidth="1"/>
    <col min="3591" max="3591" width="13.21875" style="51" customWidth="1"/>
    <col min="3592" max="3592" width="1.44140625" style="51" customWidth="1"/>
    <col min="3593" max="3593" width="14.21875" style="51" customWidth="1"/>
    <col min="3594" max="3594" width="1.44140625" style="51" customWidth="1"/>
    <col min="3595" max="3595" width="15.77734375" style="51" customWidth="1"/>
    <col min="3596" max="3596" width="1" style="51" customWidth="1"/>
    <col min="3597" max="3597" width="14.77734375" style="51" customWidth="1"/>
    <col min="3598" max="3598" width="1.21875" style="51" customWidth="1"/>
    <col min="3599" max="3599" width="12.77734375" style="51" customWidth="1"/>
    <col min="3600" max="3842" width="9.21875" style="51"/>
    <col min="3843" max="3843" width="3.21875" style="51" customWidth="1"/>
    <col min="3844" max="3844" width="35.21875" style="51" customWidth="1"/>
    <col min="3845" max="3845" width="9.77734375" style="51" customWidth="1"/>
    <col min="3846" max="3846" width="1.44140625" style="51" customWidth="1"/>
    <col min="3847" max="3847" width="13.21875" style="51" customWidth="1"/>
    <col min="3848" max="3848" width="1.44140625" style="51" customWidth="1"/>
    <col min="3849" max="3849" width="14.21875" style="51" customWidth="1"/>
    <col min="3850" max="3850" width="1.44140625" style="51" customWidth="1"/>
    <col min="3851" max="3851" width="15.77734375" style="51" customWidth="1"/>
    <col min="3852" max="3852" width="1" style="51" customWidth="1"/>
    <col min="3853" max="3853" width="14.77734375" style="51" customWidth="1"/>
    <col min="3854" max="3854" width="1.21875" style="51" customWidth="1"/>
    <col min="3855" max="3855" width="12.77734375" style="51" customWidth="1"/>
    <col min="3856" max="4098" width="9.21875" style="51"/>
    <col min="4099" max="4099" width="3.21875" style="51" customWidth="1"/>
    <col min="4100" max="4100" width="35.21875" style="51" customWidth="1"/>
    <col min="4101" max="4101" width="9.77734375" style="51" customWidth="1"/>
    <col min="4102" max="4102" width="1.44140625" style="51" customWidth="1"/>
    <col min="4103" max="4103" width="13.21875" style="51" customWidth="1"/>
    <col min="4104" max="4104" width="1.44140625" style="51" customWidth="1"/>
    <col min="4105" max="4105" width="14.21875" style="51" customWidth="1"/>
    <col min="4106" max="4106" width="1.44140625" style="51" customWidth="1"/>
    <col min="4107" max="4107" width="15.77734375" style="51" customWidth="1"/>
    <col min="4108" max="4108" width="1" style="51" customWidth="1"/>
    <col min="4109" max="4109" width="14.77734375" style="51" customWidth="1"/>
    <col min="4110" max="4110" width="1.21875" style="51" customWidth="1"/>
    <col min="4111" max="4111" width="12.77734375" style="51" customWidth="1"/>
    <col min="4112" max="4354" width="9.21875" style="51"/>
    <col min="4355" max="4355" width="3.21875" style="51" customWidth="1"/>
    <col min="4356" max="4356" width="35.21875" style="51" customWidth="1"/>
    <col min="4357" max="4357" width="9.77734375" style="51" customWidth="1"/>
    <col min="4358" max="4358" width="1.44140625" style="51" customWidth="1"/>
    <col min="4359" max="4359" width="13.21875" style="51" customWidth="1"/>
    <col min="4360" max="4360" width="1.44140625" style="51" customWidth="1"/>
    <col min="4361" max="4361" width="14.21875" style="51" customWidth="1"/>
    <col min="4362" max="4362" width="1.44140625" style="51" customWidth="1"/>
    <col min="4363" max="4363" width="15.77734375" style="51" customWidth="1"/>
    <col min="4364" max="4364" width="1" style="51" customWidth="1"/>
    <col min="4365" max="4365" width="14.77734375" style="51" customWidth="1"/>
    <col min="4366" max="4366" width="1.21875" style="51" customWidth="1"/>
    <col min="4367" max="4367" width="12.77734375" style="51" customWidth="1"/>
    <col min="4368" max="4610" width="9.21875" style="51"/>
    <col min="4611" max="4611" width="3.21875" style="51" customWidth="1"/>
    <col min="4612" max="4612" width="35.21875" style="51" customWidth="1"/>
    <col min="4613" max="4613" width="9.77734375" style="51" customWidth="1"/>
    <col min="4614" max="4614" width="1.44140625" style="51" customWidth="1"/>
    <col min="4615" max="4615" width="13.21875" style="51" customWidth="1"/>
    <col min="4616" max="4616" width="1.44140625" style="51" customWidth="1"/>
    <col min="4617" max="4617" width="14.21875" style="51" customWidth="1"/>
    <col min="4618" max="4618" width="1.44140625" style="51" customWidth="1"/>
    <col min="4619" max="4619" width="15.77734375" style="51" customWidth="1"/>
    <col min="4620" max="4620" width="1" style="51" customWidth="1"/>
    <col min="4621" max="4621" width="14.77734375" style="51" customWidth="1"/>
    <col min="4622" max="4622" width="1.21875" style="51" customWidth="1"/>
    <col min="4623" max="4623" width="12.77734375" style="51" customWidth="1"/>
    <col min="4624" max="4866" width="9.21875" style="51"/>
    <col min="4867" max="4867" width="3.21875" style="51" customWidth="1"/>
    <col min="4868" max="4868" width="35.21875" style="51" customWidth="1"/>
    <col min="4869" max="4869" width="9.77734375" style="51" customWidth="1"/>
    <col min="4870" max="4870" width="1.44140625" style="51" customWidth="1"/>
    <col min="4871" max="4871" width="13.21875" style="51" customWidth="1"/>
    <col min="4872" max="4872" width="1.44140625" style="51" customWidth="1"/>
    <col min="4873" max="4873" width="14.21875" style="51" customWidth="1"/>
    <col min="4874" max="4874" width="1.44140625" style="51" customWidth="1"/>
    <col min="4875" max="4875" width="15.77734375" style="51" customWidth="1"/>
    <col min="4876" max="4876" width="1" style="51" customWidth="1"/>
    <col min="4877" max="4877" width="14.77734375" style="51" customWidth="1"/>
    <col min="4878" max="4878" width="1.21875" style="51" customWidth="1"/>
    <col min="4879" max="4879" width="12.77734375" style="51" customWidth="1"/>
    <col min="4880" max="5122" width="9.21875" style="51"/>
    <col min="5123" max="5123" width="3.21875" style="51" customWidth="1"/>
    <col min="5124" max="5124" width="35.21875" style="51" customWidth="1"/>
    <col min="5125" max="5125" width="9.77734375" style="51" customWidth="1"/>
    <col min="5126" max="5126" width="1.44140625" style="51" customWidth="1"/>
    <col min="5127" max="5127" width="13.21875" style="51" customWidth="1"/>
    <col min="5128" max="5128" width="1.44140625" style="51" customWidth="1"/>
    <col min="5129" max="5129" width="14.21875" style="51" customWidth="1"/>
    <col min="5130" max="5130" width="1.44140625" style="51" customWidth="1"/>
    <col min="5131" max="5131" width="15.77734375" style="51" customWidth="1"/>
    <col min="5132" max="5132" width="1" style="51" customWidth="1"/>
    <col min="5133" max="5133" width="14.77734375" style="51" customWidth="1"/>
    <col min="5134" max="5134" width="1.21875" style="51" customWidth="1"/>
    <col min="5135" max="5135" width="12.77734375" style="51" customWidth="1"/>
    <col min="5136" max="5378" width="9.21875" style="51"/>
    <col min="5379" max="5379" width="3.21875" style="51" customWidth="1"/>
    <col min="5380" max="5380" width="35.21875" style="51" customWidth="1"/>
    <col min="5381" max="5381" width="9.77734375" style="51" customWidth="1"/>
    <col min="5382" max="5382" width="1.44140625" style="51" customWidth="1"/>
    <col min="5383" max="5383" width="13.21875" style="51" customWidth="1"/>
    <col min="5384" max="5384" width="1.44140625" style="51" customWidth="1"/>
    <col min="5385" max="5385" width="14.21875" style="51" customWidth="1"/>
    <col min="5386" max="5386" width="1.44140625" style="51" customWidth="1"/>
    <col min="5387" max="5387" width="15.77734375" style="51" customWidth="1"/>
    <col min="5388" max="5388" width="1" style="51" customWidth="1"/>
    <col min="5389" max="5389" width="14.77734375" style="51" customWidth="1"/>
    <col min="5390" max="5390" width="1.21875" style="51" customWidth="1"/>
    <col min="5391" max="5391" width="12.77734375" style="51" customWidth="1"/>
    <col min="5392" max="5634" width="9.21875" style="51"/>
    <col min="5635" max="5635" width="3.21875" style="51" customWidth="1"/>
    <col min="5636" max="5636" width="35.21875" style="51" customWidth="1"/>
    <col min="5637" max="5637" width="9.77734375" style="51" customWidth="1"/>
    <col min="5638" max="5638" width="1.44140625" style="51" customWidth="1"/>
    <col min="5639" max="5639" width="13.21875" style="51" customWidth="1"/>
    <col min="5640" max="5640" width="1.44140625" style="51" customWidth="1"/>
    <col min="5641" max="5641" width="14.21875" style="51" customWidth="1"/>
    <col min="5642" max="5642" width="1.44140625" style="51" customWidth="1"/>
    <col min="5643" max="5643" width="15.77734375" style="51" customWidth="1"/>
    <col min="5644" max="5644" width="1" style="51" customWidth="1"/>
    <col min="5645" max="5645" width="14.77734375" style="51" customWidth="1"/>
    <col min="5646" max="5646" width="1.21875" style="51" customWidth="1"/>
    <col min="5647" max="5647" width="12.77734375" style="51" customWidth="1"/>
    <col min="5648" max="5890" width="9.21875" style="51"/>
    <col min="5891" max="5891" width="3.21875" style="51" customWidth="1"/>
    <col min="5892" max="5892" width="35.21875" style="51" customWidth="1"/>
    <col min="5893" max="5893" width="9.77734375" style="51" customWidth="1"/>
    <col min="5894" max="5894" width="1.44140625" style="51" customWidth="1"/>
    <col min="5895" max="5895" width="13.21875" style="51" customWidth="1"/>
    <col min="5896" max="5896" width="1.44140625" style="51" customWidth="1"/>
    <col min="5897" max="5897" width="14.21875" style="51" customWidth="1"/>
    <col min="5898" max="5898" width="1.44140625" style="51" customWidth="1"/>
    <col min="5899" max="5899" width="15.77734375" style="51" customWidth="1"/>
    <col min="5900" max="5900" width="1" style="51" customWidth="1"/>
    <col min="5901" max="5901" width="14.77734375" style="51" customWidth="1"/>
    <col min="5902" max="5902" width="1.21875" style="51" customWidth="1"/>
    <col min="5903" max="5903" width="12.77734375" style="51" customWidth="1"/>
    <col min="5904" max="6146" width="9.21875" style="51"/>
    <col min="6147" max="6147" width="3.21875" style="51" customWidth="1"/>
    <col min="6148" max="6148" width="35.21875" style="51" customWidth="1"/>
    <col min="6149" max="6149" width="9.77734375" style="51" customWidth="1"/>
    <col min="6150" max="6150" width="1.44140625" style="51" customWidth="1"/>
    <col min="6151" max="6151" width="13.21875" style="51" customWidth="1"/>
    <col min="6152" max="6152" width="1.44140625" style="51" customWidth="1"/>
    <col min="6153" max="6153" width="14.21875" style="51" customWidth="1"/>
    <col min="6154" max="6154" width="1.44140625" style="51" customWidth="1"/>
    <col min="6155" max="6155" width="15.77734375" style="51" customWidth="1"/>
    <col min="6156" max="6156" width="1" style="51" customWidth="1"/>
    <col min="6157" max="6157" width="14.77734375" style="51" customWidth="1"/>
    <col min="6158" max="6158" width="1.21875" style="51" customWidth="1"/>
    <col min="6159" max="6159" width="12.77734375" style="51" customWidth="1"/>
    <col min="6160" max="6402" width="9.21875" style="51"/>
    <col min="6403" max="6403" width="3.21875" style="51" customWidth="1"/>
    <col min="6404" max="6404" width="35.21875" style="51" customWidth="1"/>
    <col min="6405" max="6405" width="9.77734375" style="51" customWidth="1"/>
    <col min="6406" max="6406" width="1.44140625" style="51" customWidth="1"/>
    <col min="6407" max="6407" width="13.21875" style="51" customWidth="1"/>
    <col min="6408" max="6408" width="1.44140625" style="51" customWidth="1"/>
    <col min="6409" max="6409" width="14.21875" style="51" customWidth="1"/>
    <col min="6410" max="6410" width="1.44140625" style="51" customWidth="1"/>
    <col min="6411" max="6411" width="15.77734375" style="51" customWidth="1"/>
    <col min="6412" max="6412" width="1" style="51" customWidth="1"/>
    <col min="6413" max="6413" width="14.77734375" style="51" customWidth="1"/>
    <col min="6414" max="6414" width="1.21875" style="51" customWidth="1"/>
    <col min="6415" max="6415" width="12.77734375" style="51" customWidth="1"/>
    <col min="6416" max="6658" width="9.21875" style="51"/>
    <col min="6659" max="6659" width="3.21875" style="51" customWidth="1"/>
    <col min="6660" max="6660" width="35.21875" style="51" customWidth="1"/>
    <col min="6661" max="6661" width="9.77734375" style="51" customWidth="1"/>
    <col min="6662" max="6662" width="1.44140625" style="51" customWidth="1"/>
    <col min="6663" max="6663" width="13.21875" style="51" customWidth="1"/>
    <col min="6664" max="6664" width="1.44140625" style="51" customWidth="1"/>
    <col min="6665" max="6665" width="14.21875" style="51" customWidth="1"/>
    <col min="6666" max="6666" width="1.44140625" style="51" customWidth="1"/>
    <col min="6667" max="6667" width="15.77734375" style="51" customWidth="1"/>
    <col min="6668" max="6668" width="1" style="51" customWidth="1"/>
    <col min="6669" max="6669" width="14.77734375" style="51" customWidth="1"/>
    <col min="6670" max="6670" width="1.21875" style="51" customWidth="1"/>
    <col min="6671" max="6671" width="12.77734375" style="51" customWidth="1"/>
    <col min="6672" max="6914" width="9.21875" style="51"/>
    <col min="6915" max="6915" width="3.21875" style="51" customWidth="1"/>
    <col min="6916" max="6916" width="35.21875" style="51" customWidth="1"/>
    <col min="6917" max="6917" width="9.77734375" style="51" customWidth="1"/>
    <col min="6918" max="6918" width="1.44140625" style="51" customWidth="1"/>
    <col min="6919" max="6919" width="13.21875" style="51" customWidth="1"/>
    <col min="6920" max="6920" width="1.44140625" style="51" customWidth="1"/>
    <col min="6921" max="6921" width="14.21875" style="51" customWidth="1"/>
    <col min="6922" max="6922" width="1.44140625" style="51" customWidth="1"/>
    <col min="6923" max="6923" width="15.77734375" style="51" customWidth="1"/>
    <col min="6924" max="6924" width="1" style="51" customWidth="1"/>
    <col min="6925" max="6925" width="14.77734375" style="51" customWidth="1"/>
    <col min="6926" max="6926" width="1.21875" style="51" customWidth="1"/>
    <col min="6927" max="6927" width="12.77734375" style="51" customWidth="1"/>
    <col min="6928" max="7170" width="9.21875" style="51"/>
    <col min="7171" max="7171" width="3.21875" style="51" customWidth="1"/>
    <col min="7172" max="7172" width="35.21875" style="51" customWidth="1"/>
    <col min="7173" max="7173" width="9.77734375" style="51" customWidth="1"/>
    <col min="7174" max="7174" width="1.44140625" style="51" customWidth="1"/>
    <col min="7175" max="7175" width="13.21875" style="51" customWidth="1"/>
    <col min="7176" max="7176" width="1.44140625" style="51" customWidth="1"/>
    <col min="7177" max="7177" width="14.21875" style="51" customWidth="1"/>
    <col min="7178" max="7178" width="1.44140625" style="51" customWidth="1"/>
    <col min="7179" max="7179" width="15.77734375" style="51" customWidth="1"/>
    <col min="7180" max="7180" width="1" style="51" customWidth="1"/>
    <col min="7181" max="7181" width="14.77734375" style="51" customWidth="1"/>
    <col min="7182" max="7182" width="1.21875" style="51" customWidth="1"/>
    <col min="7183" max="7183" width="12.77734375" style="51" customWidth="1"/>
    <col min="7184" max="7426" width="9.21875" style="51"/>
    <col min="7427" max="7427" width="3.21875" style="51" customWidth="1"/>
    <col min="7428" max="7428" width="35.21875" style="51" customWidth="1"/>
    <col min="7429" max="7429" width="9.77734375" style="51" customWidth="1"/>
    <col min="7430" max="7430" width="1.44140625" style="51" customWidth="1"/>
    <col min="7431" max="7431" width="13.21875" style="51" customWidth="1"/>
    <col min="7432" max="7432" width="1.44140625" style="51" customWidth="1"/>
    <col min="7433" max="7433" width="14.21875" style="51" customWidth="1"/>
    <col min="7434" max="7434" width="1.44140625" style="51" customWidth="1"/>
    <col min="7435" max="7435" width="15.77734375" style="51" customWidth="1"/>
    <col min="7436" max="7436" width="1" style="51" customWidth="1"/>
    <col min="7437" max="7437" width="14.77734375" style="51" customWidth="1"/>
    <col min="7438" max="7438" width="1.21875" style="51" customWidth="1"/>
    <col min="7439" max="7439" width="12.77734375" style="51" customWidth="1"/>
    <col min="7440" max="7682" width="9.21875" style="51"/>
    <col min="7683" max="7683" width="3.21875" style="51" customWidth="1"/>
    <col min="7684" max="7684" width="35.21875" style="51" customWidth="1"/>
    <col min="7685" max="7685" width="9.77734375" style="51" customWidth="1"/>
    <col min="7686" max="7686" width="1.44140625" style="51" customWidth="1"/>
    <col min="7687" max="7687" width="13.21875" style="51" customWidth="1"/>
    <col min="7688" max="7688" width="1.44140625" style="51" customWidth="1"/>
    <col min="7689" max="7689" width="14.21875" style="51" customWidth="1"/>
    <col min="7690" max="7690" width="1.44140625" style="51" customWidth="1"/>
    <col min="7691" max="7691" width="15.77734375" style="51" customWidth="1"/>
    <col min="7692" max="7692" width="1" style="51" customWidth="1"/>
    <col min="7693" max="7693" width="14.77734375" style="51" customWidth="1"/>
    <col min="7694" max="7694" width="1.21875" style="51" customWidth="1"/>
    <col min="7695" max="7695" width="12.77734375" style="51" customWidth="1"/>
    <col min="7696" max="7938" width="9.21875" style="51"/>
    <col min="7939" max="7939" width="3.21875" style="51" customWidth="1"/>
    <col min="7940" max="7940" width="35.21875" style="51" customWidth="1"/>
    <col min="7941" max="7941" width="9.77734375" style="51" customWidth="1"/>
    <col min="7942" max="7942" width="1.44140625" style="51" customWidth="1"/>
    <col min="7943" max="7943" width="13.21875" style="51" customWidth="1"/>
    <col min="7944" max="7944" width="1.44140625" style="51" customWidth="1"/>
    <col min="7945" max="7945" width="14.21875" style="51" customWidth="1"/>
    <col min="7946" max="7946" width="1.44140625" style="51" customWidth="1"/>
    <col min="7947" max="7947" width="15.77734375" style="51" customWidth="1"/>
    <col min="7948" max="7948" width="1" style="51" customWidth="1"/>
    <col min="7949" max="7949" width="14.77734375" style="51" customWidth="1"/>
    <col min="7950" max="7950" width="1.21875" style="51" customWidth="1"/>
    <col min="7951" max="7951" width="12.77734375" style="51" customWidth="1"/>
    <col min="7952" max="8194" width="9.21875" style="51"/>
    <col min="8195" max="8195" width="3.21875" style="51" customWidth="1"/>
    <col min="8196" max="8196" width="35.21875" style="51" customWidth="1"/>
    <col min="8197" max="8197" width="9.77734375" style="51" customWidth="1"/>
    <col min="8198" max="8198" width="1.44140625" style="51" customWidth="1"/>
    <col min="8199" max="8199" width="13.21875" style="51" customWidth="1"/>
    <col min="8200" max="8200" width="1.44140625" style="51" customWidth="1"/>
    <col min="8201" max="8201" width="14.21875" style="51" customWidth="1"/>
    <col min="8202" max="8202" width="1.44140625" style="51" customWidth="1"/>
    <col min="8203" max="8203" width="15.77734375" style="51" customWidth="1"/>
    <col min="8204" max="8204" width="1" style="51" customWidth="1"/>
    <col min="8205" max="8205" width="14.77734375" style="51" customWidth="1"/>
    <col min="8206" max="8206" width="1.21875" style="51" customWidth="1"/>
    <col min="8207" max="8207" width="12.77734375" style="51" customWidth="1"/>
    <col min="8208" max="8450" width="9.21875" style="51"/>
    <col min="8451" max="8451" width="3.21875" style="51" customWidth="1"/>
    <col min="8452" max="8452" width="35.21875" style="51" customWidth="1"/>
    <col min="8453" max="8453" width="9.77734375" style="51" customWidth="1"/>
    <col min="8454" max="8454" width="1.44140625" style="51" customWidth="1"/>
    <col min="8455" max="8455" width="13.21875" style="51" customWidth="1"/>
    <col min="8456" max="8456" width="1.44140625" style="51" customWidth="1"/>
    <col min="8457" max="8457" width="14.21875" style="51" customWidth="1"/>
    <col min="8458" max="8458" width="1.44140625" style="51" customWidth="1"/>
    <col min="8459" max="8459" width="15.77734375" style="51" customWidth="1"/>
    <col min="8460" max="8460" width="1" style="51" customWidth="1"/>
    <col min="8461" max="8461" width="14.77734375" style="51" customWidth="1"/>
    <col min="8462" max="8462" width="1.21875" style="51" customWidth="1"/>
    <col min="8463" max="8463" width="12.77734375" style="51" customWidth="1"/>
    <col min="8464" max="8706" width="9.21875" style="51"/>
    <col min="8707" max="8707" width="3.21875" style="51" customWidth="1"/>
    <col min="8708" max="8708" width="35.21875" style="51" customWidth="1"/>
    <col min="8709" max="8709" width="9.77734375" style="51" customWidth="1"/>
    <col min="8710" max="8710" width="1.44140625" style="51" customWidth="1"/>
    <col min="8711" max="8711" width="13.21875" style="51" customWidth="1"/>
    <col min="8712" max="8712" width="1.44140625" style="51" customWidth="1"/>
    <col min="8713" max="8713" width="14.21875" style="51" customWidth="1"/>
    <col min="8714" max="8714" width="1.44140625" style="51" customWidth="1"/>
    <col min="8715" max="8715" width="15.77734375" style="51" customWidth="1"/>
    <col min="8716" max="8716" width="1" style="51" customWidth="1"/>
    <col min="8717" max="8717" width="14.77734375" style="51" customWidth="1"/>
    <col min="8718" max="8718" width="1.21875" style="51" customWidth="1"/>
    <col min="8719" max="8719" width="12.77734375" style="51" customWidth="1"/>
    <col min="8720" max="8962" width="9.21875" style="51"/>
    <col min="8963" max="8963" width="3.21875" style="51" customWidth="1"/>
    <col min="8964" max="8964" width="35.21875" style="51" customWidth="1"/>
    <col min="8965" max="8965" width="9.77734375" style="51" customWidth="1"/>
    <col min="8966" max="8966" width="1.44140625" style="51" customWidth="1"/>
    <col min="8967" max="8967" width="13.21875" style="51" customWidth="1"/>
    <col min="8968" max="8968" width="1.44140625" style="51" customWidth="1"/>
    <col min="8969" max="8969" width="14.21875" style="51" customWidth="1"/>
    <col min="8970" max="8970" width="1.44140625" style="51" customWidth="1"/>
    <col min="8971" max="8971" width="15.77734375" style="51" customWidth="1"/>
    <col min="8972" max="8972" width="1" style="51" customWidth="1"/>
    <col min="8973" max="8973" width="14.77734375" style="51" customWidth="1"/>
    <col min="8974" max="8974" width="1.21875" style="51" customWidth="1"/>
    <col min="8975" max="8975" width="12.77734375" style="51" customWidth="1"/>
    <col min="8976" max="9218" width="9.21875" style="51"/>
    <col min="9219" max="9219" width="3.21875" style="51" customWidth="1"/>
    <col min="9220" max="9220" width="35.21875" style="51" customWidth="1"/>
    <col min="9221" max="9221" width="9.77734375" style="51" customWidth="1"/>
    <col min="9222" max="9222" width="1.44140625" style="51" customWidth="1"/>
    <col min="9223" max="9223" width="13.21875" style="51" customWidth="1"/>
    <col min="9224" max="9224" width="1.44140625" style="51" customWidth="1"/>
    <col min="9225" max="9225" width="14.21875" style="51" customWidth="1"/>
    <col min="9226" max="9226" width="1.44140625" style="51" customWidth="1"/>
    <col min="9227" max="9227" width="15.77734375" style="51" customWidth="1"/>
    <col min="9228" max="9228" width="1" style="51" customWidth="1"/>
    <col min="9229" max="9229" width="14.77734375" style="51" customWidth="1"/>
    <col min="9230" max="9230" width="1.21875" style="51" customWidth="1"/>
    <col min="9231" max="9231" width="12.77734375" style="51" customWidth="1"/>
    <col min="9232" max="9474" width="9.21875" style="51"/>
    <col min="9475" max="9475" width="3.21875" style="51" customWidth="1"/>
    <col min="9476" max="9476" width="35.21875" style="51" customWidth="1"/>
    <col min="9477" max="9477" width="9.77734375" style="51" customWidth="1"/>
    <col min="9478" max="9478" width="1.44140625" style="51" customWidth="1"/>
    <col min="9479" max="9479" width="13.21875" style="51" customWidth="1"/>
    <col min="9480" max="9480" width="1.44140625" style="51" customWidth="1"/>
    <col min="9481" max="9481" width="14.21875" style="51" customWidth="1"/>
    <col min="9482" max="9482" width="1.44140625" style="51" customWidth="1"/>
    <col min="9483" max="9483" width="15.77734375" style="51" customWidth="1"/>
    <col min="9484" max="9484" width="1" style="51" customWidth="1"/>
    <col min="9485" max="9485" width="14.77734375" style="51" customWidth="1"/>
    <col min="9486" max="9486" width="1.21875" style="51" customWidth="1"/>
    <col min="9487" max="9487" width="12.77734375" style="51" customWidth="1"/>
    <col min="9488" max="9730" width="9.21875" style="51"/>
    <col min="9731" max="9731" width="3.21875" style="51" customWidth="1"/>
    <col min="9732" max="9732" width="35.21875" style="51" customWidth="1"/>
    <col min="9733" max="9733" width="9.77734375" style="51" customWidth="1"/>
    <col min="9734" max="9734" width="1.44140625" style="51" customWidth="1"/>
    <col min="9735" max="9735" width="13.21875" style="51" customWidth="1"/>
    <col min="9736" max="9736" width="1.44140625" style="51" customWidth="1"/>
    <col min="9737" max="9737" width="14.21875" style="51" customWidth="1"/>
    <col min="9738" max="9738" width="1.44140625" style="51" customWidth="1"/>
    <col min="9739" max="9739" width="15.77734375" style="51" customWidth="1"/>
    <col min="9740" max="9740" width="1" style="51" customWidth="1"/>
    <col min="9741" max="9741" width="14.77734375" style="51" customWidth="1"/>
    <col min="9742" max="9742" width="1.21875" style="51" customWidth="1"/>
    <col min="9743" max="9743" width="12.77734375" style="51" customWidth="1"/>
    <col min="9744" max="9986" width="9.21875" style="51"/>
    <col min="9987" max="9987" width="3.21875" style="51" customWidth="1"/>
    <col min="9988" max="9988" width="35.21875" style="51" customWidth="1"/>
    <col min="9989" max="9989" width="9.77734375" style="51" customWidth="1"/>
    <col min="9990" max="9990" width="1.44140625" style="51" customWidth="1"/>
    <col min="9991" max="9991" width="13.21875" style="51" customWidth="1"/>
    <col min="9992" max="9992" width="1.44140625" style="51" customWidth="1"/>
    <col min="9993" max="9993" width="14.21875" style="51" customWidth="1"/>
    <col min="9994" max="9994" width="1.44140625" style="51" customWidth="1"/>
    <col min="9995" max="9995" width="15.77734375" style="51" customWidth="1"/>
    <col min="9996" max="9996" width="1" style="51" customWidth="1"/>
    <col min="9997" max="9997" width="14.77734375" style="51" customWidth="1"/>
    <col min="9998" max="9998" width="1.21875" style="51" customWidth="1"/>
    <col min="9999" max="9999" width="12.77734375" style="51" customWidth="1"/>
    <col min="10000" max="10242" width="9.21875" style="51"/>
    <col min="10243" max="10243" width="3.21875" style="51" customWidth="1"/>
    <col min="10244" max="10244" width="35.21875" style="51" customWidth="1"/>
    <col min="10245" max="10245" width="9.77734375" style="51" customWidth="1"/>
    <col min="10246" max="10246" width="1.44140625" style="51" customWidth="1"/>
    <col min="10247" max="10247" width="13.21875" style="51" customWidth="1"/>
    <col min="10248" max="10248" width="1.44140625" style="51" customWidth="1"/>
    <col min="10249" max="10249" width="14.21875" style="51" customWidth="1"/>
    <col min="10250" max="10250" width="1.44140625" style="51" customWidth="1"/>
    <col min="10251" max="10251" width="15.77734375" style="51" customWidth="1"/>
    <col min="10252" max="10252" width="1" style="51" customWidth="1"/>
    <col min="10253" max="10253" width="14.77734375" style="51" customWidth="1"/>
    <col min="10254" max="10254" width="1.21875" style="51" customWidth="1"/>
    <col min="10255" max="10255" width="12.77734375" style="51" customWidth="1"/>
    <col min="10256" max="10498" width="9.21875" style="51"/>
    <col min="10499" max="10499" width="3.21875" style="51" customWidth="1"/>
    <col min="10500" max="10500" width="35.21875" style="51" customWidth="1"/>
    <col min="10501" max="10501" width="9.77734375" style="51" customWidth="1"/>
    <col min="10502" max="10502" width="1.44140625" style="51" customWidth="1"/>
    <col min="10503" max="10503" width="13.21875" style="51" customWidth="1"/>
    <col min="10504" max="10504" width="1.44140625" style="51" customWidth="1"/>
    <col min="10505" max="10505" width="14.21875" style="51" customWidth="1"/>
    <col min="10506" max="10506" width="1.44140625" style="51" customWidth="1"/>
    <col min="10507" max="10507" width="15.77734375" style="51" customWidth="1"/>
    <col min="10508" max="10508" width="1" style="51" customWidth="1"/>
    <col min="10509" max="10509" width="14.77734375" style="51" customWidth="1"/>
    <col min="10510" max="10510" width="1.21875" style="51" customWidth="1"/>
    <col min="10511" max="10511" width="12.77734375" style="51" customWidth="1"/>
    <col min="10512" max="10754" width="9.21875" style="51"/>
    <col min="10755" max="10755" width="3.21875" style="51" customWidth="1"/>
    <col min="10756" max="10756" width="35.21875" style="51" customWidth="1"/>
    <col min="10757" max="10757" width="9.77734375" style="51" customWidth="1"/>
    <col min="10758" max="10758" width="1.44140625" style="51" customWidth="1"/>
    <col min="10759" max="10759" width="13.21875" style="51" customWidth="1"/>
    <col min="10760" max="10760" width="1.44140625" style="51" customWidth="1"/>
    <col min="10761" max="10761" width="14.21875" style="51" customWidth="1"/>
    <col min="10762" max="10762" width="1.44140625" style="51" customWidth="1"/>
    <col min="10763" max="10763" width="15.77734375" style="51" customWidth="1"/>
    <col min="10764" max="10764" width="1" style="51" customWidth="1"/>
    <col min="10765" max="10765" width="14.77734375" style="51" customWidth="1"/>
    <col min="10766" max="10766" width="1.21875" style="51" customWidth="1"/>
    <col min="10767" max="10767" width="12.77734375" style="51" customWidth="1"/>
    <col min="10768" max="11010" width="9.21875" style="51"/>
    <col min="11011" max="11011" width="3.21875" style="51" customWidth="1"/>
    <col min="11012" max="11012" width="35.21875" style="51" customWidth="1"/>
    <col min="11013" max="11013" width="9.77734375" style="51" customWidth="1"/>
    <col min="11014" max="11014" width="1.44140625" style="51" customWidth="1"/>
    <col min="11015" max="11015" width="13.21875" style="51" customWidth="1"/>
    <col min="11016" max="11016" width="1.44140625" style="51" customWidth="1"/>
    <col min="11017" max="11017" width="14.21875" style="51" customWidth="1"/>
    <col min="11018" max="11018" width="1.44140625" style="51" customWidth="1"/>
    <col min="11019" max="11019" width="15.77734375" style="51" customWidth="1"/>
    <col min="11020" max="11020" width="1" style="51" customWidth="1"/>
    <col min="11021" max="11021" width="14.77734375" style="51" customWidth="1"/>
    <col min="11022" max="11022" width="1.21875" style="51" customWidth="1"/>
    <col min="11023" max="11023" width="12.77734375" style="51" customWidth="1"/>
    <col min="11024" max="11266" width="9.21875" style="51"/>
    <col min="11267" max="11267" width="3.21875" style="51" customWidth="1"/>
    <col min="11268" max="11268" width="35.21875" style="51" customWidth="1"/>
    <col min="11269" max="11269" width="9.77734375" style="51" customWidth="1"/>
    <col min="11270" max="11270" width="1.44140625" style="51" customWidth="1"/>
    <col min="11271" max="11271" width="13.21875" style="51" customWidth="1"/>
    <col min="11272" max="11272" width="1.44140625" style="51" customWidth="1"/>
    <col min="11273" max="11273" width="14.21875" style="51" customWidth="1"/>
    <col min="11274" max="11274" width="1.44140625" style="51" customWidth="1"/>
    <col min="11275" max="11275" width="15.77734375" style="51" customWidth="1"/>
    <col min="11276" max="11276" width="1" style="51" customWidth="1"/>
    <col min="11277" max="11277" width="14.77734375" style="51" customWidth="1"/>
    <col min="11278" max="11278" width="1.21875" style="51" customWidth="1"/>
    <col min="11279" max="11279" width="12.77734375" style="51" customWidth="1"/>
    <col min="11280" max="11522" width="9.21875" style="51"/>
    <col min="11523" max="11523" width="3.21875" style="51" customWidth="1"/>
    <col min="11524" max="11524" width="35.21875" style="51" customWidth="1"/>
    <col min="11525" max="11525" width="9.77734375" style="51" customWidth="1"/>
    <col min="11526" max="11526" width="1.44140625" style="51" customWidth="1"/>
    <col min="11527" max="11527" width="13.21875" style="51" customWidth="1"/>
    <col min="11528" max="11528" width="1.44140625" style="51" customWidth="1"/>
    <col min="11529" max="11529" width="14.21875" style="51" customWidth="1"/>
    <col min="11530" max="11530" width="1.44140625" style="51" customWidth="1"/>
    <col min="11531" max="11531" width="15.77734375" style="51" customWidth="1"/>
    <col min="11532" max="11532" width="1" style="51" customWidth="1"/>
    <col min="11533" max="11533" width="14.77734375" style="51" customWidth="1"/>
    <col min="11534" max="11534" width="1.21875" style="51" customWidth="1"/>
    <col min="11535" max="11535" width="12.77734375" style="51" customWidth="1"/>
    <col min="11536" max="11778" width="9.21875" style="51"/>
    <col min="11779" max="11779" width="3.21875" style="51" customWidth="1"/>
    <col min="11780" max="11780" width="35.21875" style="51" customWidth="1"/>
    <col min="11781" max="11781" width="9.77734375" style="51" customWidth="1"/>
    <col min="11782" max="11782" width="1.44140625" style="51" customWidth="1"/>
    <col min="11783" max="11783" width="13.21875" style="51" customWidth="1"/>
    <col min="11784" max="11784" width="1.44140625" style="51" customWidth="1"/>
    <col min="11785" max="11785" width="14.21875" style="51" customWidth="1"/>
    <col min="11786" max="11786" width="1.44140625" style="51" customWidth="1"/>
    <col min="11787" max="11787" width="15.77734375" style="51" customWidth="1"/>
    <col min="11788" max="11788" width="1" style="51" customWidth="1"/>
    <col min="11789" max="11789" width="14.77734375" style="51" customWidth="1"/>
    <col min="11790" max="11790" width="1.21875" style="51" customWidth="1"/>
    <col min="11791" max="11791" width="12.77734375" style="51" customWidth="1"/>
    <col min="11792" max="12034" width="9.21875" style="51"/>
    <col min="12035" max="12035" width="3.21875" style="51" customWidth="1"/>
    <col min="12036" max="12036" width="35.21875" style="51" customWidth="1"/>
    <col min="12037" max="12037" width="9.77734375" style="51" customWidth="1"/>
    <col min="12038" max="12038" width="1.44140625" style="51" customWidth="1"/>
    <col min="12039" max="12039" width="13.21875" style="51" customWidth="1"/>
    <col min="12040" max="12040" width="1.44140625" style="51" customWidth="1"/>
    <col min="12041" max="12041" width="14.21875" style="51" customWidth="1"/>
    <col min="12042" max="12042" width="1.44140625" style="51" customWidth="1"/>
    <col min="12043" max="12043" width="15.77734375" style="51" customWidth="1"/>
    <col min="12044" max="12044" width="1" style="51" customWidth="1"/>
    <col min="12045" max="12045" width="14.77734375" style="51" customWidth="1"/>
    <col min="12046" max="12046" width="1.21875" style="51" customWidth="1"/>
    <col min="12047" max="12047" width="12.77734375" style="51" customWidth="1"/>
    <col min="12048" max="12290" width="9.21875" style="51"/>
    <col min="12291" max="12291" width="3.21875" style="51" customWidth="1"/>
    <col min="12292" max="12292" width="35.21875" style="51" customWidth="1"/>
    <col min="12293" max="12293" width="9.77734375" style="51" customWidth="1"/>
    <col min="12294" max="12294" width="1.44140625" style="51" customWidth="1"/>
    <col min="12295" max="12295" width="13.21875" style="51" customWidth="1"/>
    <col min="12296" max="12296" width="1.44140625" style="51" customWidth="1"/>
    <col min="12297" max="12297" width="14.21875" style="51" customWidth="1"/>
    <col min="12298" max="12298" width="1.44140625" style="51" customWidth="1"/>
    <col min="12299" max="12299" width="15.77734375" style="51" customWidth="1"/>
    <col min="12300" max="12300" width="1" style="51" customWidth="1"/>
    <col min="12301" max="12301" width="14.77734375" style="51" customWidth="1"/>
    <col min="12302" max="12302" width="1.21875" style="51" customWidth="1"/>
    <col min="12303" max="12303" width="12.77734375" style="51" customWidth="1"/>
    <col min="12304" max="12546" width="9.21875" style="51"/>
    <col min="12547" max="12547" width="3.21875" style="51" customWidth="1"/>
    <col min="12548" max="12548" width="35.21875" style="51" customWidth="1"/>
    <col min="12549" max="12549" width="9.77734375" style="51" customWidth="1"/>
    <col min="12550" max="12550" width="1.44140625" style="51" customWidth="1"/>
    <col min="12551" max="12551" width="13.21875" style="51" customWidth="1"/>
    <col min="12552" max="12552" width="1.44140625" style="51" customWidth="1"/>
    <col min="12553" max="12553" width="14.21875" style="51" customWidth="1"/>
    <col min="12554" max="12554" width="1.44140625" style="51" customWidth="1"/>
    <col min="12555" max="12555" width="15.77734375" style="51" customWidth="1"/>
    <col min="12556" max="12556" width="1" style="51" customWidth="1"/>
    <col min="12557" max="12557" width="14.77734375" style="51" customWidth="1"/>
    <col min="12558" max="12558" width="1.21875" style="51" customWidth="1"/>
    <col min="12559" max="12559" width="12.77734375" style="51" customWidth="1"/>
    <col min="12560" max="12802" width="9.21875" style="51"/>
    <col min="12803" max="12803" width="3.21875" style="51" customWidth="1"/>
    <col min="12804" max="12804" width="35.21875" style="51" customWidth="1"/>
    <col min="12805" max="12805" width="9.77734375" style="51" customWidth="1"/>
    <col min="12806" max="12806" width="1.44140625" style="51" customWidth="1"/>
    <col min="12807" max="12807" width="13.21875" style="51" customWidth="1"/>
    <col min="12808" max="12808" width="1.44140625" style="51" customWidth="1"/>
    <col min="12809" max="12809" width="14.21875" style="51" customWidth="1"/>
    <col min="12810" max="12810" width="1.44140625" style="51" customWidth="1"/>
    <col min="12811" max="12811" width="15.77734375" style="51" customWidth="1"/>
    <col min="12812" max="12812" width="1" style="51" customWidth="1"/>
    <col min="12813" max="12813" width="14.77734375" style="51" customWidth="1"/>
    <col min="12814" max="12814" width="1.21875" style="51" customWidth="1"/>
    <col min="12815" max="12815" width="12.77734375" style="51" customWidth="1"/>
    <col min="12816" max="13058" width="9.21875" style="51"/>
    <col min="13059" max="13059" width="3.21875" style="51" customWidth="1"/>
    <col min="13060" max="13060" width="35.21875" style="51" customWidth="1"/>
    <col min="13061" max="13061" width="9.77734375" style="51" customWidth="1"/>
    <col min="13062" max="13062" width="1.44140625" style="51" customWidth="1"/>
    <col min="13063" max="13063" width="13.21875" style="51" customWidth="1"/>
    <col min="13064" max="13064" width="1.44140625" style="51" customWidth="1"/>
    <col min="13065" max="13065" width="14.21875" style="51" customWidth="1"/>
    <col min="13066" max="13066" width="1.44140625" style="51" customWidth="1"/>
    <col min="13067" max="13067" width="15.77734375" style="51" customWidth="1"/>
    <col min="13068" max="13068" width="1" style="51" customWidth="1"/>
    <col min="13069" max="13069" width="14.77734375" style="51" customWidth="1"/>
    <col min="13070" max="13070" width="1.21875" style="51" customWidth="1"/>
    <col min="13071" max="13071" width="12.77734375" style="51" customWidth="1"/>
    <col min="13072" max="13314" width="9.21875" style="51"/>
    <col min="13315" max="13315" width="3.21875" style="51" customWidth="1"/>
    <col min="13316" max="13316" width="35.21875" style="51" customWidth="1"/>
    <col min="13317" max="13317" width="9.77734375" style="51" customWidth="1"/>
    <col min="13318" max="13318" width="1.44140625" style="51" customWidth="1"/>
    <col min="13319" max="13319" width="13.21875" style="51" customWidth="1"/>
    <col min="13320" max="13320" width="1.44140625" style="51" customWidth="1"/>
    <col min="13321" max="13321" width="14.21875" style="51" customWidth="1"/>
    <col min="13322" max="13322" width="1.44140625" style="51" customWidth="1"/>
    <col min="13323" max="13323" width="15.77734375" style="51" customWidth="1"/>
    <col min="13324" max="13324" width="1" style="51" customWidth="1"/>
    <col min="13325" max="13325" width="14.77734375" style="51" customWidth="1"/>
    <col min="13326" max="13326" width="1.21875" style="51" customWidth="1"/>
    <col min="13327" max="13327" width="12.77734375" style="51" customWidth="1"/>
    <col min="13328" max="13570" width="9.21875" style="51"/>
    <col min="13571" max="13571" width="3.21875" style="51" customWidth="1"/>
    <col min="13572" max="13572" width="35.21875" style="51" customWidth="1"/>
    <col min="13573" max="13573" width="9.77734375" style="51" customWidth="1"/>
    <col min="13574" max="13574" width="1.44140625" style="51" customWidth="1"/>
    <col min="13575" max="13575" width="13.21875" style="51" customWidth="1"/>
    <col min="13576" max="13576" width="1.44140625" style="51" customWidth="1"/>
    <col min="13577" max="13577" width="14.21875" style="51" customWidth="1"/>
    <col min="13578" max="13578" width="1.44140625" style="51" customWidth="1"/>
    <col min="13579" max="13579" width="15.77734375" style="51" customWidth="1"/>
    <col min="13580" max="13580" width="1" style="51" customWidth="1"/>
    <col min="13581" max="13581" width="14.77734375" style="51" customWidth="1"/>
    <col min="13582" max="13582" width="1.21875" style="51" customWidth="1"/>
    <col min="13583" max="13583" width="12.77734375" style="51" customWidth="1"/>
    <col min="13584" max="13826" width="9.21875" style="51"/>
    <col min="13827" max="13827" width="3.21875" style="51" customWidth="1"/>
    <col min="13828" max="13828" width="35.21875" style="51" customWidth="1"/>
    <col min="13829" max="13829" width="9.77734375" style="51" customWidth="1"/>
    <col min="13830" max="13830" width="1.44140625" style="51" customWidth="1"/>
    <col min="13831" max="13831" width="13.21875" style="51" customWidth="1"/>
    <col min="13832" max="13832" width="1.44140625" style="51" customWidth="1"/>
    <col min="13833" max="13833" width="14.21875" style="51" customWidth="1"/>
    <col min="13834" max="13834" width="1.44140625" style="51" customWidth="1"/>
    <col min="13835" max="13835" width="15.77734375" style="51" customWidth="1"/>
    <col min="13836" max="13836" width="1" style="51" customWidth="1"/>
    <col min="13837" max="13837" width="14.77734375" style="51" customWidth="1"/>
    <col min="13838" max="13838" width="1.21875" style="51" customWidth="1"/>
    <col min="13839" max="13839" width="12.77734375" style="51" customWidth="1"/>
    <col min="13840" max="14082" width="9.21875" style="51"/>
    <col min="14083" max="14083" width="3.21875" style="51" customWidth="1"/>
    <col min="14084" max="14084" width="35.21875" style="51" customWidth="1"/>
    <col min="14085" max="14085" width="9.77734375" style="51" customWidth="1"/>
    <col min="14086" max="14086" width="1.44140625" style="51" customWidth="1"/>
    <col min="14087" max="14087" width="13.21875" style="51" customWidth="1"/>
    <col min="14088" max="14088" width="1.44140625" style="51" customWidth="1"/>
    <col min="14089" max="14089" width="14.21875" style="51" customWidth="1"/>
    <col min="14090" max="14090" width="1.44140625" style="51" customWidth="1"/>
    <col min="14091" max="14091" width="15.77734375" style="51" customWidth="1"/>
    <col min="14092" max="14092" width="1" style="51" customWidth="1"/>
    <col min="14093" max="14093" width="14.77734375" style="51" customWidth="1"/>
    <col min="14094" max="14094" width="1.21875" style="51" customWidth="1"/>
    <col min="14095" max="14095" width="12.77734375" style="51" customWidth="1"/>
    <col min="14096" max="14338" width="9.21875" style="51"/>
    <col min="14339" max="14339" width="3.21875" style="51" customWidth="1"/>
    <col min="14340" max="14340" width="35.21875" style="51" customWidth="1"/>
    <col min="14341" max="14341" width="9.77734375" style="51" customWidth="1"/>
    <col min="14342" max="14342" width="1.44140625" style="51" customWidth="1"/>
    <col min="14343" max="14343" width="13.21875" style="51" customWidth="1"/>
    <col min="14344" max="14344" width="1.44140625" style="51" customWidth="1"/>
    <col min="14345" max="14345" width="14.21875" style="51" customWidth="1"/>
    <col min="14346" max="14346" width="1.44140625" style="51" customWidth="1"/>
    <col min="14347" max="14347" width="15.77734375" style="51" customWidth="1"/>
    <col min="14348" max="14348" width="1" style="51" customWidth="1"/>
    <col min="14349" max="14349" width="14.77734375" style="51" customWidth="1"/>
    <col min="14350" max="14350" width="1.21875" style="51" customWidth="1"/>
    <col min="14351" max="14351" width="12.77734375" style="51" customWidth="1"/>
    <col min="14352" max="14594" width="9.21875" style="51"/>
    <col min="14595" max="14595" width="3.21875" style="51" customWidth="1"/>
    <col min="14596" max="14596" width="35.21875" style="51" customWidth="1"/>
    <col min="14597" max="14597" width="9.77734375" style="51" customWidth="1"/>
    <col min="14598" max="14598" width="1.44140625" style="51" customWidth="1"/>
    <col min="14599" max="14599" width="13.21875" style="51" customWidth="1"/>
    <col min="14600" max="14600" width="1.44140625" style="51" customWidth="1"/>
    <col min="14601" max="14601" width="14.21875" style="51" customWidth="1"/>
    <col min="14602" max="14602" width="1.44140625" style="51" customWidth="1"/>
    <col min="14603" max="14603" width="15.77734375" style="51" customWidth="1"/>
    <col min="14604" max="14604" width="1" style="51" customWidth="1"/>
    <col min="14605" max="14605" width="14.77734375" style="51" customWidth="1"/>
    <col min="14606" max="14606" width="1.21875" style="51" customWidth="1"/>
    <col min="14607" max="14607" width="12.77734375" style="51" customWidth="1"/>
    <col min="14608" max="14850" width="9.21875" style="51"/>
    <col min="14851" max="14851" width="3.21875" style="51" customWidth="1"/>
    <col min="14852" max="14852" width="35.21875" style="51" customWidth="1"/>
    <col min="14853" max="14853" width="9.77734375" style="51" customWidth="1"/>
    <col min="14854" max="14854" width="1.44140625" style="51" customWidth="1"/>
    <col min="14855" max="14855" width="13.21875" style="51" customWidth="1"/>
    <col min="14856" max="14856" width="1.44140625" style="51" customWidth="1"/>
    <col min="14857" max="14857" width="14.21875" style="51" customWidth="1"/>
    <col min="14858" max="14858" width="1.44140625" style="51" customWidth="1"/>
    <col min="14859" max="14859" width="15.77734375" style="51" customWidth="1"/>
    <col min="14860" max="14860" width="1" style="51" customWidth="1"/>
    <col min="14861" max="14861" width="14.77734375" style="51" customWidth="1"/>
    <col min="14862" max="14862" width="1.21875" style="51" customWidth="1"/>
    <col min="14863" max="14863" width="12.77734375" style="51" customWidth="1"/>
    <col min="14864" max="15106" width="9.21875" style="51"/>
    <col min="15107" max="15107" width="3.21875" style="51" customWidth="1"/>
    <col min="15108" max="15108" width="35.21875" style="51" customWidth="1"/>
    <col min="15109" max="15109" width="9.77734375" style="51" customWidth="1"/>
    <col min="15110" max="15110" width="1.44140625" style="51" customWidth="1"/>
    <col min="15111" max="15111" width="13.21875" style="51" customWidth="1"/>
    <col min="15112" max="15112" width="1.44140625" style="51" customWidth="1"/>
    <col min="15113" max="15113" width="14.21875" style="51" customWidth="1"/>
    <col min="15114" max="15114" width="1.44140625" style="51" customWidth="1"/>
    <col min="15115" max="15115" width="15.77734375" style="51" customWidth="1"/>
    <col min="15116" max="15116" width="1" style="51" customWidth="1"/>
    <col min="15117" max="15117" width="14.77734375" style="51" customWidth="1"/>
    <col min="15118" max="15118" width="1.21875" style="51" customWidth="1"/>
    <col min="15119" max="15119" width="12.77734375" style="51" customWidth="1"/>
    <col min="15120" max="15362" width="9.21875" style="51"/>
    <col min="15363" max="15363" width="3.21875" style="51" customWidth="1"/>
    <col min="15364" max="15364" width="35.21875" style="51" customWidth="1"/>
    <col min="15365" max="15365" width="9.77734375" style="51" customWidth="1"/>
    <col min="15366" max="15366" width="1.44140625" style="51" customWidth="1"/>
    <col min="15367" max="15367" width="13.21875" style="51" customWidth="1"/>
    <col min="15368" max="15368" width="1.44140625" style="51" customWidth="1"/>
    <col min="15369" max="15369" width="14.21875" style="51" customWidth="1"/>
    <col min="15370" max="15370" width="1.44140625" style="51" customWidth="1"/>
    <col min="15371" max="15371" width="15.77734375" style="51" customWidth="1"/>
    <col min="15372" max="15372" width="1" style="51" customWidth="1"/>
    <col min="15373" max="15373" width="14.77734375" style="51" customWidth="1"/>
    <col min="15374" max="15374" width="1.21875" style="51" customWidth="1"/>
    <col min="15375" max="15375" width="12.77734375" style="51" customWidth="1"/>
    <col min="15376" max="15618" width="9.21875" style="51"/>
    <col min="15619" max="15619" width="3.21875" style="51" customWidth="1"/>
    <col min="15620" max="15620" width="35.21875" style="51" customWidth="1"/>
    <col min="15621" max="15621" width="9.77734375" style="51" customWidth="1"/>
    <col min="15622" max="15622" width="1.44140625" style="51" customWidth="1"/>
    <col min="15623" max="15623" width="13.21875" style="51" customWidth="1"/>
    <col min="15624" max="15624" width="1.44140625" style="51" customWidth="1"/>
    <col min="15625" max="15625" width="14.21875" style="51" customWidth="1"/>
    <col min="15626" max="15626" width="1.44140625" style="51" customWidth="1"/>
    <col min="15627" max="15627" width="15.77734375" style="51" customWidth="1"/>
    <col min="15628" max="15628" width="1" style="51" customWidth="1"/>
    <col min="15629" max="15629" width="14.77734375" style="51" customWidth="1"/>
    <col min="15630" max="15630" width="1.21875" style="51" customWidth="1"/>
    <col min="15631" max="15631" width="12.77734375" style="51" customWidth="1"/>
    <col min="15632" max="15874" width="9.21875" style="51"/>
    <col min="15875" max="15875" width="3.21875" style="51" customWidth="1"/>
    <col min="15876" max="15876" width="35.21875" style="51" customWidth="1"/>
    <col min="15877" max="15877" width="9.77734375" style="51" customWidth="1"/>
    <col min="15878" max="15878" width="1.44140625" style="51" customWidth="1"/>
    <col min="15879" max="15879" width="13.21875" style="51" customWidth="1"/>
    <col min="15880" max="15880" width="1.44140625" style="51" customWidth="1"/>
    <col min="15881" max="15881" width="14.21875" style="51" customWidth="1"/>
    <col min="15882" max="15882" width="1.44140625" style="51" customWidth="1"/>
    <col min="15883" max="15883" width="15.77734375" style="51" customWidth="1"/>
    <col min="15884" max="15884" width="1" style="51" customWidth="1"/>
    <col min="15885" max="15885" width="14.77734375" style="51" customWidth="1"/>
    <col min="15886" max="15886" width="1.21875" style="51" customWidth="1"/>
    <col min="15887" max="15887" width="12.77734375" style="51" customWidth="1"/>
    <col min="15888" max="16130" width="9.21875" style="51"/>
    <col min="16131" max="16131" width="3.21875" style="51" customWidth="1"/>
    <col min="16132" max="16132" width="35.21875" style="51" customWidth="1"/>
    <col min="16133" max="16133" width="9.77734375" style="51" customWidth="1"/>
    <col min="16134" max="16134" width="1.44140625" style="51" customWidth="1"/>
    <col min="16135" max="16135" width="13.21875" style="51" customWidth="1"/>
    <col min="16136" max="16136" width="1.44140625" style="51" customWidth="1"/>
    <col min="16137" max="16137" width="14.21875" style="51" customWidth="1"/>
    <col min="16138" max="16138" width="1.44140625" style="51" customWidth="1"/>
    <col min="16139" max="16139" width="15.77734375" style="51" customWidth="1"/>
    <col min="16140" max="16140" width="1" style="51" customWidth="1"/>
    <col min="16141" max="16141" width="14.77734375" style="51" customWidth="1"/>
    <col min="16142" max="16142" width="1.21875" style="51" customWidth="1"/>
    <col min="16143" max="16143" width="12.77734375" style="51" customWidth="1"/>
    <col min="16144" max="16384" width="9.21875" style="51"/>
  </cols>
  <sheetData>
    <row r="1" spans="1:15" s="43" customFormat="1" ht="23.4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s="43" customFormat="1" ht="23.1" customHeight="1">
      <c r="A2" s="265" t="s">
        <v>192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</row>
    <row r="3" spans="1:15" s="43" customFormat="1" ht="27" customHeight="1">
      <c r="A3" s="252" t="s">
        <v>215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</row>
    <row r="4" spans="1:15" s="43" customFormat="1" ht="27" customHeight="1">
      <c r="A4" s="252" t="s">
        <v>175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15" s="44" customFormat="1" ht="23.1" customHeight="1">
      <c r="A5" s="161"/>
      <c r="B5" s="163"/>
      <c r="C5" s="163"/>
      <c r="D5" s="163"/>
      <c r="E5" s="261" t="s">
        <v>1</v>
      </c>
      <c r="F5" s="261"/>
      <c r="G5" s="261"/>
      <c r="H5" s="261"/>
      <c r="I5" s="261"/>
      <c r="J5" s="261"/>
      <c r="K5" s="261"/>
      <c r="L5" s="261"/>
      <c r="M5" s="261"/>
      <c r="N5" s="261"/>
      <c r="O5" s="261"/>
    </row>
    <row r="6" spans="1:15" s="44" customFormat="1" ht="6" customHeight="1">
      <c r="A6" s="155"/>
      <c r="B6" s="164"/>
      <c r="C6" s="164"/>
      <c r="D6" s="164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5" s="44" customFormat="1" ht="24" customHeight="1">
      <c r="A7" s="152"/>
      <c r="B7" s="155"/>
      <c r="C7" s="155"/>
      <c r="D7" s="155"/>
      <c r="E7" s="266" t="s">
        <v>111</v>
      </c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15" s="155" customFormat="1" ht="24" customHeight="1">
      <c r="C8" s="200"/>
      <c r="E8" s="207" t="s">
        <v>89</v>
      </c>
      <c r="F8" s="207"/>
      <c r="G8" s="207" t="s">
        <v>93</v>
      </c>
      <c r="H8" s="207"/>
      <c r="I8" s="263" t="s">
        <v>59</v>
      </c>
      <c r="J8" s="263"/>
      <c r="K8" s="263"/>
      <c r="L8" s="207"/>
      <c r="M8" s="219" t="s">
        <v>101</v>
      </c>
      <c r="N8" s="219"/>
      <c r="O8" s="207"/>
    </row>
    <row r="9" spans="1:15" s="155" customFormat="1" ht="24" customHeight="1">
      <c r="C9" s="200"/>
      <c r="E9" s="207" t="s">
        <v>92</v>
      </c>
      <c r="F9" s="207"/>
      <c r="G9" s="207" t="s">
        <v>98</v>
      </c>
      <c r="H9" s="207"/>
      <c r="I9" s="207" t="s">
        <v>94</v>
      </c>
      <c r="J9" s="207"/>
      <c r="K9" s="207" t="s">
        <v>95</v>
      </c>
      <c r="L9" s="207"/>
      <c r="M9" s="220" t="s">
        <v>104</v>
      </c>
      <c r="N9" s="220"/>
      <c r="O9" s="221" t="s">
        <v>88</v>
      </c>
    </row>
    <row r="10" spans="1:15" s="155" customFormat="1" ht="24" customHeight="1">
      <c r="E10" s="204" t="s">
        <v>98</v>
      </c>
      <c r="F10" s="207"/>
      <c r="G10" s="207"/>
      <c r="H10" s="207"/>
      <c r="I10" s="207" t="s">
        <v>109</v>
      </c>
      <c r="J10" s="207"/>
      <c r="K10" s="207"/>
      <c r="L10" s="207"/>
      <c r="M10" s="220" t="s">
        <v>107</v>
      </c>
      <c r="N10" s="220"/>
      <c r="O10" s="221"/>
    </row>
    <row r="11" spans="1:15" s="155" customFormat="1" ht="24" customHeight="1">
      <c r="C11" s="200"/>
      <c r="E11" s="206"/>
      <c r="F11" s="206"/>
      <c r="G11" s="204"/>
      <c r="H11" s="204"/>
      <c r="I11" s="206"/>
      <c r="J11" s="206"/>
      <c r="K11" s="206"/>
      <c r="L11" s="204"/>
      <c r="M11" s="204"/>
      <c r="N11" s="204"/>
      <c r="O11" s="205"/>
    </row>
    <row r="12" spans="1:15" ht="20.399999999999999">
      <c r="A12" s="152" t="s">
        <v>187</v>
      </c>
      <c r="C12" s="127"/>
      <c r="D12" s="127"/>
      <c r="E12" s="19">
        <v>2734947</v>
      </c>
      <c r="F12" s="19"/>
      <c r="G12" s="19">
        <v>9002590</v>
      </c>
      <c r="H12" s="19"/>
      <c r="I12" s="19">
        <v>48160</v>
      </c>
      <c r="J12" s="19"/>
      <c r="K12" s="19">
        <v>283295</v>
      </c>
      <c r="L12" s="19"/>
      <c r="M12" s="19">
        <v>-128764</v>
      </c>
      <c r="N12" s="47"/>
      <c r="O12" s="143">
        <f>SUM(E12:M12)</f>
        <v>11940228</v>
      </c>
    </row>
    <row r="13" spans="1:15">
      <c r="A13" s="127" t="s">
        <v>108</v>
      </c>
      <c r="C13" s="123"/>
      <c r="D13" s="123"/>
      <c r="E13" s="213"/>
      <c r="F13" s="213"/>
      <c r="G13" s="213"/>
      <c r="H13" s="143"/>
      <c r="I13" s="213"/>
      <c r="J13" s="143"/>
      <c r="K13" s="213"/>
      <c r="L13" s="143"/>
      <c r="M13" s="143"/>
      <c r="N13" s="143"/>
      <c r="O13" s="213"/>
    </row>
    <row r="14" spans="1:15" s="52" customFormat="1" ht="23.4">
      <c r="A14" s="129"/>
      <c r="B14" s="127" t="s">
        <v>196</v>
      </c>
      <c r="C14" s="123"/>
      <c r="D14" s="127"/>
      <c r="E14" s="118" t="s">
        <v>110</v>
      </c>
      <c r="F14" s="19"/>
      <c r="G14" s="118" t="s">
        <v>110</v>
      </c>
      <c r="H14" s="19"/>
      <c r="I14" s="118" t="s">
        <v>110</v>
      </c>
      <c r="J14" s="19"/>
      <c r="K14" s="19">
        <v>-126577</v>
      </c>
      <c r="L14" s="19"/>
      <c r="M14" s="143">
        <v>-67850</v>
      </c>
      <c r="N14" s="47"/>
      <c r="O14" s="143">
        <f>SUM(K14:M14)</f>
        <v>-194427</v>
      </c>
    </row>
    <row r="15" spans="1:15" s="52" customFormat="1" ht="21" thickBot="1">
      <c r="A15" s="222" t="s">
        <v>217</v>
      </c>
      <c r="B15" s="123"/>
      <c r="C15" s="216"/>
      <c r="D15" s="129"/>
      <c r="E15" s="56">
        <f>SUM(E12:E14)</f>
        <v>2734947</v>
      </c>
      <c r="F15" s="19"/>
      <c r="G15" s="56">
        <f>SUM(G12:G14)</f>
        <v>9002590</v>
      </c>
      <c r="H15" s="19"/>
      <c r="I15" s="56">
        <f>SUM(I12:I14)</f>
        <v>48160</v>
      </c>
      <c r="J15" s="19"/>
      <c r="K15" s="56">
        <f>SUM(K12:K14)</f>
        <v>156718</v>
      </c>
      <c r="L15" s="19"/>
      <c r="M15" s="56">
        <f>SUM(M12:M14)</f>
        <v>-196614</v>
      </c>
      <c r="N15" s="47"/>
      <c r="O15" s="56">
        <f>SUM(O12:O14)</f>
        <v>11745801</v>
      </c>
    </row>
    <row r="16" spans="1:15" ht="21" thickTop="1">
      <c r="A16" s="152"/>
      <c r="C16" s="127"/>
      <c r="D16" s="127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399999999999999">
      <c r="A17" s="152" t="s">
        <v>188</v>
      </c>
      <c r="C17" s="127"/>
      <c r="D17" s="127"/>
      <c r="E17" s="19">
        <f>SUM(E15)</f>
        <v>2734947</v>
      </c>
      <c r="F17" s="19"/>
      <c r="G17" s="19">
        <f>SUM(G15)</f>
        <v>9002590</v>
      </c>
      <c r="H17" s="19"/>
      <c r="I17" s="19">
        <v>52720</v>
      </c>
      <c r="J17" s="19"/>
      <c r="K17" s="19">
        <v>369928</v>
      </c>
      <c r="L17" s="19"/>
      <c r="M17" s="19">
        <v>-187952</v>
      </c>
      <c r="N17" s="47"/>
      <c r="O17" s="143">
        <f>SUM(E17:M17)</f>
        <v>11972233</v>
      </c>
    </row>
    <row r="18" spans="1:15">
      <c r="A18" s="127" t="s">
        <v>108</v>
      </c>
      <c r="C18" s="123"/>
      <c r="D18" s="123"/>
      <c r="E18" s="213"/>
      <c r="F18" s="213"/>
      <c r="G18" s="213"/>
      <c r="H18" s="143"/>
      <c r="I18" s="213"/>
      <c r="J18" s="143"/>
      <c r="K18" s="213"/>
      <c r="L18" s="143"/>
      <c r="M18" s="143"/>
      <c r="N18" s="143"/>
      <c r="O18" s="213"/>
    </row>
    <row r="19" spans="1:15" s="52" customFormat="1" ht="23.4">
      <c r="A19" s="129"/>
      <c r="B19" s="127" t="s">
        <v>196</v>
      </c>
      <c r="C19" s="123"/>
      <c r="D19" s="127"/>
      <c r="E19" s="118">
        <v>0</v>
      </c>
      <c r="F19" s="19"/>
      <c r="G19" s="118">
        <v>0</v>
      </c>
      <c r="H19" s="19"/>
      <c r="I19" s="118" t="s">
        <v>110</v>
      </c>
      <c r="J19" s="19"/>
      <c r="K19" s="50">
        <f>'PL-T 6M'!I39</f>
        <v>-218448</v>
      </c>
      <c r="L19" s="19"/>
      <c r="M19" s="50">
        <f>'PL-T 6M'!I34</f>
        <v>-108271</v>
      </c>
      <c r="N19" s="19"/>
      <c r="O19" s="143">
        <f>SUM(E19:M19)</f>
        <v>-326719</v>
      </c>
    </row>
    <row r="20" spans="1:15" s="105" customFormat="1" ht="21" thickBot="1">
      <c r="A20" s="222" t="s">
        <v>218</v>
      </c>
      <c r="B20" s="223"/>
      <c r="C20" s="224"/>
      <c r="D20" s="225"/>
      <c r="E20" s="103">
        <f>SUM(E17:E19)</f>
        <v>2734947</v>
      </c>
      <c r="F20" s="104"/>
      <c r="G20" s="103">
        <f>SUM(G17:G19)</f>
        <v>9002590</v>
      </c>
      <c r="H20" s="104"/>
      <c r="I20" s="103">
        <f>SUM(I17:I19)</f>
        <v>52720</v>
      </c>
      <c r="J20" s="104"/>
      <c r="K20" s="103">
        <f>SUM(K17:K19)</f>
        <v>151480</v>
      </c>
      <c r="L20" s="104"/>
      <c r="M20" s="103">
        <f>SUM(M17:M19)</f>
        <v>-296223</v>
      </c>
      <c r="N20" s="104"/>
      <c r="O20" s="103">
        <f>SUM(O17:O19)</f>
        <v>11645514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8"/>
      <c r="H22" s="58"/>
      <c r="I22" s="58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1:15" ht="24" customHeight="1">
      <c r="E33" s="226"/>
    </row>
    <row r="34" spans="1:15" ht="24" customHeight="1"/>
    <row r="35" spans="1:15" ht="24" customHeight="1"/>
    <row r="36" spans="1:15" ht="24" customHeight="1"/>
    <row r="37" spans="1:15" ht="24" customHeight="1"/>
    <row r="38" spans="1:15" ht="24" customHeight="1"/>
    <row r="39" spans="1:15" ht="24" customHeight="1"/>
    <row r="40" spans="1:15" ht="24" customHeight="1"/>
    <row r="41" spans="1:15" ht="24" customHeight="1"/>
    <row r="42" spans="1:15" ht="24" customHeight="1"/>
    <row r="43" spans="1:15" ht="24" customHeight="1"/>
    <row r="44" spans="1:15" ht="24" customHeight="1"/>
    <row r="45" spans="1:15" ht="24" customHeight="1">
      <c r="A45" s="129" t="s">
        <v>193</v>
      </c>
    </row>
    <row r="46" spans="1:15" ht="24" customHeight="1"/>
    <row r="47" spans="1:15" ht="24" customHeight="1">
      <c r="E47" s="80"/>
      <c r="G47" s="80"/>
      <c r="I47" s="80"/>
      <c r="K47" s="80"/>
      <c r="M47" s="80"/>
      <c r="O47" s="80"/>
    </row>
    <row r="48" spans="1:15" ht="24" customHeight="1"/>
    <row r="49" spans="1:15" ht="24" customHeight="1"/>
    <row r="50" spans="1:15" ht="24" customHeight="1"/>
    <row r="51" spans="1:15" ht="24" customHeight="1"/>
    <row r="52" spans="1:15" ht="24" customHeight="1">
      <c r="A52" s="51"/>
    </row>
    <row r="53" spans="1:15" ht="24" customHeight="1"/>
    <row r="54" spans="1:15" ht="24" customHeight="1"/>
    <row r="55" spans="1:15" ht="24" customHeight="1"/>
    <row r="56" spans="1:15" ht="24" customHeight="1">
      <c r="E56" s="80"/>
      <c r="F56" s="80"/>
      <c r="G56" s="81"/>
      <c r="H56" s="81"/>
      <c r="I56" s="81"/>
      <c r="J56" s="81"/>
      <c r="K56" s="80"/>
      <c r="L56" s="81"/>
      <c r="M56" s="81"/>
      <c r="N56" s="81"/>
      <c r="O56" s="81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45" top="1" bottom="0.5" header="0.511811023622047" footer="0.511811023622047"/>
  <pageSetup paperSize="9" scale="69" firstPageNumber="3" fitToHeight="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24"/>
  <sheetViews>
    <sheetView view="pageBreakPreview" topLeftCell="A46" zoomScale="85" zoomScaleNormal="103" zoomScaleSheetLayoutView="85" workbookViewId="0">
      <selection activeCell="A2" sqref="A2:L2"/>
    </sheetView>
  </sheetViews>
  <sheetFormatPr defaultColWidth="11" defaultRowHeight="19.8"/>
  <cols>
    <col min="1" max="2" width="2.44140625" style="189" customWidth="1"/>
    <col min="3" max="3" width="62.21875" style="189" customWidth="1"/>
    <col min="4" max="4" width="10.21875" style="189" customWidth="1"/>
    <col min="5" max="5" width="1.77734375" style="189" customWidth="1"/>
    <col min="6" max="6" width="11.33203125" style="189" customWidth="1"/>
    <col min="7" max="7" width="1.44140625" style="189" customWidth="1"/>
    <col min="8" max="8" width="11.33203125" style="189" customWidth="1"/>
    <col min="9" max="9" width="1.44140625" style="189" customWidth="1"/>
    <col min="10" max="10" width="11.33203125" style="189" customWidth="1"/>
    <col min="11" max="11" width="1.44140625" style="189" customWidth="1"/>
    <col min="12" max="12" width="11.33203125" style="189" customWidth="1"/>
    <col min="13" max="152" width="11" style="189"/>
    <col min="153" max="154" width="2.44140625" style="189" customWidth="1"/>
    <col min="155" max="155" width="68" style="189" customWidth="1"/>
    <col min="156" max="156" width="13.21875" style="189" customWidth="1"/>
    <col min="157" max="157" width="1.44140625" style="189" customWidth="1"/>
    <col min="158" max="158" width="12.21875" style="189" customWidth="1"/>
    <col min="159" max="159" width="1.44140625" style="189" customWidth="1"/>
    <col min="160" max="160" width="12.21875" style="189" customWidth="1"/>
    <col min="161" max="161" width="1.44140625" style="189" customWidth="1"/>
    <col min="162" max="162" width="12.21875" style="189" customWidth="1"/>
    <col min="163" max="408" width="11" style="189"/>
    <col min="409" max="410" width="2.44140625" style="189" customWidth="1"/>
    <col min="411" max="411" width="68" style="189" customWidth="1"/>
    <col min="412" max="412" width="13.21875" style="189" customWidth="1"/>
    <col min="413" max="413" width="1.44140625" style="189" customWidth="1"/>
    <col min="414" max="414" width="12.21875" style="189" customWidth="1"/>
    <col min="415" max="415" width="1.44140625" style="189" customWidth="1"/>
    <col min="416" max="416" width="12.21875" style="189" customWidth="1"/>
    <col min="417" max="417" width="1.44140625" style="189" customWidth="1"/>
    <col min="418" max="418" width="12.21875" style="189" customWidth="1"/>
    <col min="419" max="664" width="11" style="189"/>
    <col min="665" max="666" width="2.44140625" style="189" customWidth="1"/>
    <col min="667" max="667" width="68" style="189" customWidth="1"/>
    <col min="668" max="668" width="13.21875" style="189" customWidth="1"/>
    <col min="669" max="669" width="1.44140625" style="189" customWidth="1"/>
    <col min="670" max="670" width="12.21875" style="189" customWidth="1"/>
    <col min="671" max="671" width="1.44140625" style="189" customWidth="1"/>
    <col min="672" max="672" width="12.21875" style="189" customWidth="1"/>
    <col min="673" max="673" width="1.44140625" style="189" customWidth="1"/>
    <col min="674" max="674" width="12.21875" style="189" customWidth="1"/>
    <col min="675" max="920" width="11" style="189"/>
    <col min="921" max="922" width="2.44140625" style="189" customWidth="1"/>
    <col min="923" max="923" width="68" style="189" customWidth="1"/>
    <col min="924" max="924" width="13.21875" style="189" customWidth="1"/>
    <col min="925" max="925" width="1.44140625" style="189" customWidth="1"/>
    <col min="926" max="926" width="12.21875" style="189" customWidth="1"/>
    <col min="927" max="927" width="1.44140625" style="189" customWidth="1"/>
    <col min="928" max="928" width="12.21875" style="189" customWidth="1"/>
    <col min="929" max="929" width="1.44140625" style="189" customWidth="1"/>
    <col min="930" max="930" width="12.21875" style="189" customWidth="1"/>
    <col min="931" max="1176" width="11" style="189"/>
    <col min="1177" max="1178" width="2.44140625" style="189" customWidth="1"/>
    <col min="1179" max="1179" width="68" style="189" customWidth="1"/>
    <col min="1180" max="1180" width="13.21875" style="189" customWidth="1"/>
    <col min="1181" max="1181" width="1.44140625" style="189" customWidth="1"/>
    <col min="1182" max="1182" width="12.21875" style="189" customWidth="1"/>
    <col min="1183" max="1183" width="1.44140625" style="189" customWidth="1"/>
    <col min="1184" max="1184" width="12.21875" style="189" customWidth="1"/>
    <col min="1185" max="1185" width="1.44140625" style="189" customWidth="1"/>
    <col min="1186" max="1186" width="12.21875" style="189" customWidth="1"/>
    <col min="1187" max="1432" width="11" style="189"/>
    <col min="1433" max="1434" width="2.44140625" style="189" customWidth="1"/>
    <col min="1435" max="1435" width="68" style="189" customWidth="1"/>
    <col min="1436" max="1436" width="13.21875" style="189" customWidth="1"/>
    <col min="1437" max="1437" width="1.44140625" style="189" customWidth="1"/>
    <col min="1438" max="1438" width="12.21875" style="189" customWidth="1"/>
    <col min="1439" max="1439" width="1.44140625" style="189" customWidth="1"/>
    <col min="1440" max="1440" width="12.21875" style="189" customWidth="1"/>
    <col min="1441" max="1441" width="1.44140625" style="189" customWidth="1"/>
    <col min="1442" max="1442" width="12.21875" style="189" customWidth="1"/>
    <col min="1443" max="1688" width="11" style="189"/>
    <col min="1689" max="1690" width="2.44140625" style="189" customWidth="1"/>
    <col min="1691" max="1691" width="68" style="189" customWidth="1"/>
    <col min="1692" max="1692" width="13.21875" style="189" customWidth="1"/>
    <col min="1693" max="1693" width="1.44140625" style="189" customWidth="1"/>
    <col min="1694" max="1694" width="12.21875" style="189" customWidth="1"/>
    <col min="1695" max="1695" width="1.44140625" style="189" customWidth="1"/>
    <col min="1696" max="1696" width="12.21875" style="189" customWidth="1"/>
    <col min="1697" max="1697" width="1.44140625" style="189" customWidth="1"/>
    <col min="1698" max="1698" width="12.21875" style="189" customWidth="1"/>
    <col min="1699" max="1944" width="11" style="189"/>
    <col min="1945" max="1946" width="2.44140625" style="189" customWidth="1"/>
    <col min="1947" max="1947" width="68" style="189" customWidth="1"/>
    <col min="1948" max="1948" width="13.21875" style="189" customWidth="1"/>
    <col min="1949" max="1949" width="1.44140625" style="189" customWidth="1"/>
    <col min="1950" max="1950" width="12.21875" style="189" customWidth="1"/>
    <col min="1951" max="1951" width="1.44140625" style="189" customWidth="1"/>
    <col min="1952" max="1952" width="12.21875" style="189" customWidth="1"/>
    <col min="1953" max="1953" width="1.44140625" style="189" customWidth="1"/>
    <col min="1954" max="1954" width="12.21875" style="189" customWidth="1"/>
    <col min="1955" max="2200" width="11" style="189"/>
    <col min="2201" max="2202" width="2.44140625" style="189" customWidth="1"/>
    <col min="2203" max="2203" width="68" style="189" customWidth="1"/>
    <col min="2204" max="2204" width="13.21875" style="189" customWidth="1"/>
    <col min="2205" max="2205" width="1.44140625" style="189" customWidth="1"/>
    <col min="2206" max="2206" width="12.21875" style="189" customWidth="1"/>
    <col min="2207" max="2207" width="1.44140625" style="189" customWidth="1"/>
    <col min="2208" max="2208" width="12.21875" style="189" customWidth="1"/>
    <col min="2209" max="2209" width="1.44140625" style="189" customWidth="1"/>
    <col min="2210" max="2210" width="12.21875" style="189" customWidth="1"/>
    <col min="2211" max="2456" width="11" style="189"/>
    <col min="2457" max="2458" width="2.44140625" style="189" customWidth="1"/>
    <col min="2459" max="2459" width="68" style="189" customWidth="1"/>
    <col min="2460" max="2460" width="13.21875" style="189" customWidth="1"/>
    <col min="2461" max="2461" width="1.44140625" style="189" customWidth="1"/>
    <col min="2462" max="2462" width="12.21875" style="189" customWidth="1"/>
    <col min="2463" max="2463" width="1.44140625" style="189" customWidth="1"/>
    <col min="2464" max="2464" width="12.21875" style="189" customWidth="1"/>
    <col min="2465" max="2465" width="1.44140625" style="189" customWidth="1"/>
    <col min="2466" max="2466" width="12.21875" style="189" customWidth="1"/>
    <col min="2467" max="2712" width="11" style="189"/>
    <col min="2713" max="2714" width="2.44140625" style="189" customWidth="1"/>
    <col min="2715" max="2715" width="68" style="189" customWidth="1"/>
    <col min="2716" max="2716" width="13.21875" style="189" customWidth="1"/>
    <col min="2717" max="2717" width="1.44140625" style="189" customWidth="1"/>
    <col min="2718" max="2718" width="12.21875" style="189" customWidth="1"/>
    <col min="2719" max="2719" width="1.44140625" style="189" customWidth="1"/>
    <col min="2720" max="2720" width="12.21875" style="189" customWidth="1"/>
    <col min="2721" max="2721" width="1.44140625" style="189" customWidth="1"/>
    <col min="2722" max="2722" width="12.21875" style="189" customWidth="1"/>
    <col min="2723" max="2968" width="11" style="189"/>
    <col min="2969" max="2970" width="2.44140625" style="189" customWidth="1"/>
    <col min="2971" max="2971" width="68" style="189" customWidth="1"/>
    <col min="2972" max="2972" width="13.21875" style="189" customWidth="1"/>
    <col min="2973" max="2973" width="1.44140625" style="189" customWidth="1"/>
    <col min="2974" max="2974" width="12.21875" style="189" customWidth="1"/>
    <col min="2975" max="2975" width="1.44140625" style="189" customWidth="1"/>
    <col min="2976" max="2976" width="12.21875" style="189" customWidth="1"/>
    <col min="2977" max="2977" width="1.44140625" style="189" customWidth="1"/>
    <col min="2978" max="2978" width="12.21875" style="189" customWidth="1"/>
    <col min="2979" max="3224" width="11" style="189"/>
    <col min="3225" max="3226" width="2.44140625" style="189" customWidth="1"/>
    <col min="3227" max="3227" width="68" style="189" customWidth="1"/>
    <col min="3228" max="3228" width="13.21875" style="189" customWidth="1"/>
    <col min="3229" max="3229" width="1.44140625" style="189" customWidth="1"/>
    <col min="3230" max="3230" width="12.21875" style="189" customWidth="1"/>
    <col min="3231" max="3231" width="1.44140625" style="189" customWidth="1"/>
    <col min="3232" max="3232" width="12.21875" style="189" customWidth="1"/>
    <col min="3233" max="3233" width="1.44140625" style="189" customWidth="1"/>
    <col min="3234" max="3234" width="12.21875" style="189" customWidth="1"/>
    <col min="3235" max="3480" width="11" style="189"/>
    <col min="3481" max="3482" width="2.44140625" style="189" customWidth="1"/>
    <col min="3483" max="3483" width="68" style="189" customWidth="1"/>
    <col min="3484" max="3484" width="13.21875" style="189" customWidth="1"/>
    <col min="3485" max="3485" width="1.44140625" style="189" customWidth="1"/>
    <col min="3486" max="3486" width="12.21875" style="189" customWidth="1"/>
    <col min="3487" max="3487" width="1.44140625" style="189" customWidth="1"/>
    <col min="3488" max="3488" width="12.21875" style="189" customWidth="1"/>
    <col min="3489" max="3489" width="1.44140625" style="189" customWidth="1"/>
    <col min="3490" max="3490" width="12.21875" style="189" customWidth="1"/>
    <col min="3491" max="3736" width="11" style="189"/>
    <col min="3737" max="3738" width="2.44140625" style="189" customWidth="1"/>
    <col min="3739" max="3739" width="68" style="189" customWidth="1"/>
    <col min="3740" max="3740" width="13.21875" style="189" customWidth="1"/>
    <col min="3741" max="3741" width="1.44140625" style="189" customWidth="1"/>
    <col min="3742" max="3742" width="12.21875" style="189" customWidth="1"/>
    <col min="3743" max="3743" width="1.44140625" style="189" customWidth="1"/>
    <col min="3744" max="3744" width="12.21875" style="189" customWidth="1"/>
    <col min="3745" max="3745" width="1.44140625" style="189" customWidth="1"/>
    <col min="3746" max="3746" width="12.21875" style="189" customWidth="1"/>
    <col min="3747" max="3992" width="11" style="189"/>
    <col min="3993" max="3994" width="2.44140625" style="189" customWidth="1"/>
    <col min="3995" max="3995" width="68" style="189" customWidth="1"/>
    <col min="3996" max="3996" width="13.21875" style="189" customWidth="1"/>
    <col min="3997" max="3997" width="1.44140625" style="189" customWidth="1"/>
    <col min="3998" max="3998" width="12.21875" style="189" customWidth="1"/>
    <col min="3999" max="3999" width="1.44140625" style="189" customWidth="1"/>
    <col min="4000" max="4000" width="12.21875" style="189" customWidth="1"/>
    <col min="4001" max="4001" width="1.44140625" style="189" customWidth="1"/>
    <col min="4002" max="4002" width="12.21875" style="189" customWidth="1"/>
    <col min="4003" max="4248" width="11" style="189"/>
    <col min="4249" max="4250" width="2.44140625" style="189" customWidth="1"/>
    <col min="4251" max="4251" width="68" style="189" customWidth="1"/>
    <col min="4252" max="4252" width="13.21875" style="189" customWidth="1"/>
    <col min="4253" max="4253" width="1.44140625" style="189" customWidth="1"/>
    <col min="4254" max="4254" width="12.21875" style="189" customWidth="1"/>
    <col min="4255" max="4255" width="1.44140625" style="189" customWidth="1"/>
    <col min="4256" max="4256" width="12.21875" style="189" customWidth="1"/>
    <col min="4257" max="4257" width="1.44140625" style="189" customWidth="1"/>
    <col min="4258" max="4258" width="12.21875" style="189" customWidth="1"/>
    <col min="4259" max="4504" width="11" style="189"/>
    <col min="4505" max="4506" width="2.44140625" style="189" customWidth="1"/>
    <col min="4507" max="4507" width="68" style="189" customWidth="1"/>
    <col min="4508" max="4508" width="13.21875" style="189" customWidth="1"/>
    <col min="4509" max="4509" width="1.44140625" style="189" customWidth="1"/>
    <col min="4510" max="4510" width="12.21875" style="189" customWidth="1"/>
    <col min="4511" max="4511" width="1.44140625" style="189" customWidth="1"/>
    <col min="4512" max="4512" width="12.21875" style="189" customWidth="1"/>
    <col min="4513" max="4513" width="1.44140625" style="189" customWidth="1"/>
    <col min="4514" max="4514" width="12.21875" style="189" customWidth="1"/>
    <col min="4515" max="4760" width="11" style="189"/>
    <col min="4761" max="4762" width="2.44140625" style="189" customWidth="1"/>
    <col min="4763" max="4763" width="68" style="189" customWidth="1"/>
    <col min="4764" max="4764" width="13.21875" style="189" customWidth="1"/>
    <col min="4765" max="4765" width="1.44140625" style="189" customWidth="1"/>
    <col min="4766" max="4766" width="12.21875" style="189" customWidth="1"/>
    <col min="4767" max="4767" width="1.44140625" style="189" customWidth="1"/>
    <col min="4768" max="4768" width="12.21875" style="189" customWidth="1"/>
    <col min="4769" max="4769" width="1.44140625" style="189" customWidth="1"/>
    <col min="4770" max="4770" width="12.21875" style="189" customWidth="1"/>
    <col min="4771" max="5016" width="11" style="189"/>
    <col min="5017" max="5018" width="2.44140625" style="189" customWidth="1"/>
    <col min="5019" max="5019" width="68" style="189" customWidth="1"/>
    <col min="5020" max="5020" width="13.21875" style="189" customWidth="1"/>
    <col min="5021" max="5021" width="1.44140625" style="189" customWidth="1"/>
    <col min="5022" max="5022" width="12.21875" style="189" customWidth="1"/>
    <col min="5023" max="5023" width="1.44140625" style="189" customWidth="1"/>
    <col min="5024" max="5024" width="12.21875" style="189" customWidth="1"/>
    <col min="5025" max="5025" width="1.44140625" style="189" customWidth="1"/>
    <col min="5026" max="5026" width="12.21875" style="189" customWidth="1"/>
    <col min="5027" max="5272" width="11" style="189"/>
    <col min="5273" max="5274" width="2.44140625" style="189" customWidth="1"/>
    <col min="5275" max="5275" width="68" style="189" customWidth="1"/>
    <col min="5276" max="5276" width="13.21875" style="189" customWidth="1"/>
    <col min="5277" max="5277" width="1.44140625" style="189" customWidth="1"/>
    <col min="5278" max="5278" width="12.21875" style="189" customWidth="1"/>
    <col min="5279" max="5279" width="1.44140625" style="189" customWidth="1"/>
    <col min="5280" max="5280" width="12.21875" style="189" customWidth="1"/>
    <col min="5281" max="5281" width="1.44140625" style="189" customWidth="1"/>
    <col min="5282" max="5282" width="12.21875" style="189" customWidth="1"/>
    <col min="5283" max="5528" width="11" style="189"/>
    <col min="5529" max="5530" width="2.44140625" style="189" customWidth="1"/>
    <col min="5531" max="5531" width="68" style="189" customWidth="1"/>
    <col min="5532" max="5532" width="13.21875" style="189" customWidth="1"/>
    <col min="5533" max="5533" width="1.44140625" style="189" customWidth="1"/>
    <col min="5534" max="5534" width="12.21875" style="189" customWidth="1"/>
    <col min="5535" max="5535" width="1.44140625" style="189" customWidth="1"/>
    <col min="5536" max="5536" width="12.21875" style="189" customWidth="1"/>
    <col min="5537" max="5537" width="1.44140625" style="189" customWidth="1"/>
    <col min="5538" max="5538" width="12.21875" style="189" customWidth="1"/>
    <col min="5539" max="5784" width="11" style="189"/>
    <col min="5785" max="5786" width="2.44140625" style="189" customWidth="1"/>
    <col min="5787" max="5787" width="68" style="189" customWidth="1"/>
    <col min="5788" max="5788" width="13.21875" style="189" customWidth="1"/>
    <col min="5789" max="5789" width="1.44140625" style="189" customWidth="1"/>
    <col min="5790" max="5790" width="12.21875" style="189" customWidth="1"/>
    <col min="5791" max="5791" width="1.44140625" style="189" customWidth="1"/>
    <col min="5792" max="5792" width="12.21875" style="189" customWidth="1"/>
    <col min="5793" max="5793" width="1.44140625" style="189" customWidth="1"/>
    <col min="5794" max="5794" width="12.21875" style="189" customWidth="1"/>
    <col min="5795" max="6040" width="11" style="189"/>
    <col min="6041" max="6042" width="2.44140625" style="189" customWidth="1"/>
    <col min="6043" max="6043" width="68" style="189" customWidth="1"/>
    <col min="6044" max="6044" width="13.21875" style="189" customWidth="1"/>
    <col min="6045" max="6045" width="1.44140625" style="189" customWidth="1"/>
    <col min="6046" max="6046" width="12.21875" style="189" customWidth="1"/>
    <col min="6047" max="6047" width="1.44140625" style="189" customWidth="1"/>
    <col min="6048" max="6048" width="12.21875" style="189" customWidth="1"/>
    <col min="6049" max="6049" width="1.44140625" style="189" customWidth="1"/>
    <col min="6050" max="6050" width="12.21875" style="189" customWidth="1"/>
    <col min="6051" max="6296" width="11" style="189"/>
    <col min="6297" max="6298" width="2.44140625" style="189" customWidth="1"/>
    <col min="6299" max="6299" width="68" style="189" customWidth="1"/>
    <col min="6300" max="6300" width="13.21875" style="189" customWidth="1"/>
    <col min="6301" max="6301" width="1.44140625" style="189" customWidth="1"/>
    <col min="6302" max="6302" width="12.21875" style="189" customWidth="1"/>
    <col min="6303" max="6303" width="1.44140625" style="189" customWidth="1"/>
    <col min="6304" max="6304" width="12.21875" style="189" customWidth="1"/>
    <col min="6305" max="6305" width="1.44140625" style="189" customWidth="1"/>
    <col min="6306" max="6306" width="12.21875" style="189" customWidth="1"/>
    <col min="6307" max="6552" width="11" style="189"/>
    <col min="6553" max="6554" width="2.44140625" style="189" customWidth="1"/>
    <col min="6555" max="6555" width="68" style="189" customWidth="1"/>
    <col min="6556" max="6556" width="13.21875" style="189" customWidth="1"/>
    <col min="6557" max="6557" width="1.44140625" style="189" customWidth="1"/>
    <col min="6558" max="6558" width="12.21875" style="189" customWidth="1"/>
    <col min="6559" max="6559" width="1.44140625" style="189" customWidth="1"/>
    <col min="6560" max="6560" width="12.21875" style="189" customWidth="1"/>
    <col min="6561" max="6561" width="1.44140625" style="189" customWidth="1"/>
    <col min="6562" max="6562" width="12.21875" style="189" customWidth="1"/>
    <col min="6563" max="6808" width="11" style="189"/>
    <col min="6809" max="6810" width="2.44140625" style="189" customWidth="1"/>
    <col min="6811" max="6811" width="68" style="189" customWidth="1"/>
    <col min="6812" max="6812" width="13.21875" style="189" customWidth="1"/>
    <col min="6813" max="6813" width="1.44140625" style="189" customWidth="1"/>
    <col min="6814" max="6814" width="12.21875" style="189" customWidth="1"/>
    <col min="6815" max="6815" width="1.44140625" style="189" customWidth="1"/>
    <col min="6816" max="6816" width="12.21875" style="189" customWidth="1"/>
    <col min="6817" max="6817" width="1.44140625" style="189" customWidth="1"/>
    <col min="6818" max="6818" width="12.21875" style="189" customWidth="1"/>
    <col min="6819" max="7064" width="11" style="189"/>
    <col min="7065" max="7066" width="2.44140625" style="189" customWidth="1"/>
    <col min="7067" max="7067" width="68" style="189" customWidth="1"/>
    <col min="7068" max="7068" width="13.21875" style="189" customWidth="1"/>
    <col min="7069" max="7069" width="1.44140625" style="189" customWidth="1"/>
    <col min="7070" max="7070" width="12.21875" style="189" customWidth="1"/>
    <col min="7071" max="7071" width="1.44140625" style="189" customWidth="1"/>
    <col min="7072" max="7072" width="12.21875" style="189" customWidth="1"/>
    <col min="7073" max="7073" width="1.44140625" style="189" customWidth="1"/>
    <col min="7074" max="7074" width="12.21875" style="189" customWidth="1"/>
    <col min="7075" max="7320" width="11" style="189"/>
    <col min="7321" max="7322" width="2.44140625" style="189" customWidth="1"/>
    <col min="7323" max="7323" width="68" style="189" customWidth="1"/>
    <col min="7324" max="7324" width="13.21875" style="189" customWidth="1"/>
    <col min="7325" max="7325" width="1.44140625" style="189" customWidth="1"/>
    <col min="7326" max="7326" width="12.21875" style="189" customWidth="1"/>
    <col min="7327" max="7327" width="1.44140625" style="189" customWidth="1"/>
    <col min="7328" max="7328" width="12.21875" style="189" customWidth="1"/>
    <col min="7329" max="7329" width="1.44140625" style="189" customWidth="1"/>
    <col min="7330" max="7330" width="12.21875" style="189" customWidth="1"/>
    <col min="7331" max="7576" width="11" style="189"/>
    <col min="7577" max="7578" width="2.44140625" style="189" customWidth="1"/>
    <col min="7579" max="7579" width="68" style="189" customWidth="1"/>
    <col min="7580" max="7580" width="13.21875" style="189" customWidth="1"/>
    <col min="7581" max="7581" width="1.44140625" style="189" customWidth="1"/>
    <col min="7582" max="7582" width="12.21875" style="189" customWidth="1"/>
    <col min="7583" max="7583" width="1.44140625" style="189" customWidth="1"/>
    <col min="7584" max="7584" width="12.21875" style="189" customWidth="1"/>
    <col min="7585" max="7585" width="1.44140625" style="189" customWidth="1"/>
    <col min="7586" max="7586" width="12.21875" style="189" customWidth="1"/>
    <col min="7587" max="7832" width="11" style="189"/>
    <col min="7833" max="7834" width="2.44140625" style="189" customWidth="1"/>
    <col min="7835" max="7835" width="68" style="189" customWidth="1"/>
    <col min="7836" max="7836" width="13.21875" style="189" customWidth="1"/>
    <col min="7837" max="7837" width="1.44140625" style="189" customWidth="1"/>
    <col min="7838" max="7838" width="12.21875" style="189" customWidth="1"/>
    <col min="7839" max="7839" width="1.44140625" style="189" customWidth="1"/>
    <col min="7840" max="7840" width="12.21875" style="189" customWidth="1"/>
    <col min="7841" max="7841" width="1.44140625" style="189" customWidth="1"/>
    <col min="7842" max="7842" width="12.21875" style="189" customWidth="1"/>
    <col min="7843" max="8088" width="11" style="189"/>
    <col min="8089" max="8090" width="2.44140625" style="189" customWidth="1"/>
    <col min="8091" max="8091" width="68" style="189" customWidth="1"/>
    <col min="8092" max="8092" width="13.21875" style="189" customWidth="1"/>
    <col min="8093" max="8093" width="1.44140625" style="189" customWidth="1"/>
    <col min="8094" max="8094" width="12.21875" style="189" customWidth="1"/>
    <col min="8095" max="8095" width="1.44140625" style="189" customWidth="1"/>
    <col min="8096" max="8096" width="12.21875" style="189" customWidth="1"/>
    <col min="8097" max="8097" width="1.44140625" style="189" customWidth="1"/>
    <col min="8098" max="8098" width="12.21875" style="189" customWidth="1"/>
    <col min="8099" max="8344" width="11" style="189"/>
    <col min="8345" max="8346" width="2.44140625" style="189" customWidth="1"/>
    <col min="8347" max="8347" width="68" style="189" customWidth="1"/>
    <col min="8348" max="8348" width="13.21875" style="189" customWidth="1"/>
    <col min="8349" max="8349" width="1.44140625" style="189" customWidth="1"/>
    <col min="8350" max="8350" width="12.21875" style="189" customWidth="1"/>
    <col min="8351" max="8351" width="1.44140625" style="189" customWidth="1"/>
    <col min="8352" max="8352" width="12.21875" style="189" customWidth="1"/>
    <col min="8353" max="8353" width="1.44140625" style="189" customWidth="1"/>
    <col min="8354" max="8354" width="12.21875" style="189" customWidth="1"/>
    <col min="8355" max="8600" width="11" style="189"/>
    <col min="8601" max="8602" width="2.44140625" style="189" customWidth="1"/>
    <col min="8603" max="8603" width="68" style="189" customWidth="1"/>
    <col min="8604" max="8604" width="13.21875" style="189" customWidth="1"/>
    <col min="8605" max="8605" width="1.44140625" style="189" customWidth="1"/>
    <col min="8606" max="8606" width="12.21875" style="189" customWidth="1"/>
    <col min="8607" max="8607" width="1.44140625" style="189" customWidth="1"/>
    <col min="8608" max="8608" width="12.21875" style="189" customWidth="1"/>
    <col min="8609" max="8609" width="1.44140625" style="189" customWidth="1"/>
    <col min="8610" max="8610" width="12.21875" style="189" customWidth="1"/>
    <col min="8611" max="8856" width="11" style="189"/>
    <col min="8857" max="8858" width="2.44140625" style="189" customWidth="1"/>
    <col min="8859" max="8859" width="68" style="189" customWidth="1"/>
    <col min="8860" max="8860" width="13.21875" style="189" customWidth="1"/>
    <col min="8861" max="8861" width="1.44140625" style="189" customWidth="1"/>
    <col min="8862" max="8862" width="12.21875" style="189" customWidth="1"/>
    <col min="8863" max="8863" width="1.44140625" style="189" customWidth="1"/>
    <col min="8864" max="8864" width="12.21875" style="189" customWidth="1"/>
    <col min="8865" max="8865" width="1.44140625" style="189" customWidth="1"/>
    <col min="8866" max="8866" width="12.21875" style="189" customWidth="1"/>
    <col min="8867" max="9112" width="11" style="189"/>
    <col min="9113" max="9114" width="2.44140625" style="189" customWidth="1"/>
    <col min="9115" max="9115" width="68" style="189" customWidth="1"/>
    <col min="9116" max="9116" width="13.21875" style="189" customWidth="1"/>
    <col min="9117" max="9117" width="1.44140625" style="189" customWidth="1"/>
    <col min="9118" max="9118" width="12.21875" style="189" customWidth="1"/>
    <col min="9119" max="9119" width="1.44140625" style="189" customWidth="1"/>
    <col min="9120" max="9120" width="12.21875" style="189" customWidth="1"/>
    <col min="9121" max="9121" width="1.44140625" style="189" customWidth="1"/>
    <col min="9122" max="9122" width="12.21875" style="189" customWidth="1"/>
    <col min="9123" max="9368" width="11" style="189"/>
    <col min="9369" max="9370" width="2.44140625" style="189" customWidth="1"/>
    <col min="9371" max="9371" width="68" style="189" customWidth="1"/>
    <col min="9372" max="9372" width="13.21875" style="189" customWidth="1"/>
    <col min="9373" max="9373" width="1.44140625" style="189" customWidth="1"/>
    <col min="9374" max="9374" width="12.21875" style="189" customWidth="1"/>
    <col min="9375" max="9375" width="1.44140625" style="189" customWidth="1"/>
    <col min="9376" max="9376" width="12.21875" style="189" customWidth="1"/>
    <col min="9377" max="9377" width="1.44140625" style="189" customWidth="1"/>
    <col min="9378" max="9378" width="12.21875" style="189" customWidth="1"/>
    <col min="9379" max="9624" width="11" style="189"/>
    <col min="9625" max="9626" width="2.44140625" style="189" customWidth="1"/>
    <col min="9627" max="9627" width="68" style="189" customWidth="1"/>
    <col min="9628" max="9628" width="13.21875" style="189" customWidth="1"/>
    <col min="9629" max="9629" width="1.44140625" style="189" customWidth="1"/>
    <col min="9630" max="9630" width="12.21875" style="189" customWidth="1"/>
    <col min="9631" max="9631" width="1.44140625" style="189" customWidth="1"/>
    <col min="9632" max="9632" width="12.21875" style="189" customWidth="1"/>
    <col min="9633" max="9633" width="1.44140625" style="189" customWidth="1"/>
    <col min="9634" max="9634" width="12.21875" style="189" customWidth="1"/>
    <col min="9635" max="9880" width="11" style="189"/>
    <col min="9881" max="9882" width="2.44140625" style="189" customWidth="1"/>
    <col min="9883" max="9883" width="68" style="189" customWidth="1"/>
    <col min="9884" max="9884" width="13.21875" style="189" customWidth="1"/>
    <col min="9885" max="9885" width="1.44140625" style="189" customWidth="1"/>
    <col min="9886" max="9886" width="12.21875" style="189" customWidth="1"/>
    <col min="9887" max="9887" width="1.44140625" style="189" customWidth="1"/>
    <col min="9888" max="9888" width="12.21875" style="189" customWidth="1"/>
    <col min="9889" max="9889" width="1.44140625" style="189" customWidth="1"/>
    <col min="9890" max="9890" width="12.21875" style="189" customWidth="1"/>
    <col min="9891" max="10136" width="11" style="189"/>
    <col min="10137" max="10138" width="2.44140625" style="189" customWidth="1"/>
    <col min="10139" max="10139" width="68" style="189" customWidth="1"/>
    <col min="10140" max="10140" width="13.21875" style="189" customWidth="1"/>
    <col min="10141" max="10141" width="1.44140625" style="189" customWidth="1"/>
    <col min="10142" max="10142" width="12.21875" style="189" customWidth="1"/>
    <col min="10143" max="10143" width="1.44140625" style="189" customWidth="1"/>
    <col min="10144" max="10144" width="12.21875" style="189" customWidth="1"/>
    <col min="10145" max="10145" width="1.44140625" style="189" customWidth="1"/>
    <col min="10146" max="10146" width="12.21875" style="189" customWidth="1"/>
    <col min="10147" max="10392" width="11" style="189"/>
    <col min="10393" max="10394" width="2.44140625" style="189" customWidth="1"/>
    <col min="10395" max="10395" width="68" style="189" customWidth="1"/>
    <col min="10396" max="10396" width="13.21875" style="189" customWidth="1"/>
    <col min="10397" max="10397" width="1.44140625" style="189" customWidth="1"/>
    <col min="10398" max="10398" width="12.21875" style="189" customWidth="1"/>
    <col min="10399" max="10399" width="1.44140625" style="189" customWidth="1"/>
    <col min="10400" max="10400" width="12.21875" style="189" customWidth="1"/>
    <col min="10401" max="10401" width="1.44140625" style="189" customWidth="1"/>
    <col min="10402" max="10402" width="12.21875" style="189" customWidth="1"/>
    <col min="10403" max="10648" width="11" style="189"/>
    <col min="10649" max="10650" width="2.44140625" style="189" customWidth="1"/>
    <col min="10651" max="10651" width="68" style="189" customWidth="1"/>
    <col min="10652" max="10652" width="13.21875" style="189" customWidth="1"/>
    <col min="10653" max="10653" width="1.44140625" style="189" customWidth="1"/>
    <col min="10654" max="10654" width="12.21875" style="189" customWidth="1"/>
    <col min="10655" max="10655" width="1.44140625" style="189" customWidth="1"/>
    <col min="10656" max="10656" width="12.21875" style="189" customWidth="1"/>
    <col min="10657" max="10657" width="1.44140625" style="189" customWidth="1"/>
    <col min="10658" max="10658" width="12.21875" style="189" customWidth="1"/>
    <col min="10659" max="10904" width="11" style="189"/>
    <col min="10905" max="10906" width="2.44140625" style="189" customWidth="1"/>
    <col min="10907" max="10907" width="68" style="189" customWidth="1"/>
    <col min="10908" max="10908" width="13.21875" style="189" customWidth="1"/>
    <col min="10909" max="10909" width="1.44140625" style="189" customWidth="1"/>
    <col min="10910" max="10910" width="12.21875" style="189" customWidth="1"/>
    <col min="10911" max="10911" width="1.44140625" style="189" customWidth="1"/>
    <col min="10912" max="10912" width="12.21875" style="189" customWidth="1"/>
    <col min="10913" max="10913" width="1.44140625" style="189" customWidth="1"/>
    <col min="10914" max="10914" width="12.21875" style="189" customWidth="1"/>
    <col min="10915" max="11160" width="11" style="189"/>
    <col min="11161" max="11162" width="2.44140625" style="189" customWidth="1"/>
    <col min="11163" max="11163" width="68" style="189" customWidth="1"/>
    <col min="11164" max="11164" width="13.21875" style="189" customWidth="1"/>
    <col min="11165" max="11165" width="1.44140625" style="189" customWidth="1"/>
    <col min="11166" max="11166" width="12.21875" style="189" customWidth="1"/>
    <col min="11167" max="11167" width="1.44140625" style="189" customWidth="1"/>
    <col min="11168" max="11168" width="12.21875" style="189" customWidth="1"/>
    <col min="11169" max="11169" width="1.44140625" style="189" customWidth="1"/>
    <col min="11170" max="11170" width="12.21875" style="189" customWidth="1"/>
    <col min="11171" max="11416" width="11" style="189"/>
    <col min="11417" max="11418" width="2.44140625" style="189" customWidth="1"/>
    <col min="11419" max="11419" width="68" style="189" customWidth="1"/>
    <col min="11420" max="11420" width="13.21875" style="189" customWidth="1"/>
    <col min="11421" max="11421" width="1.44140625" style="189" customWidth="1"/>
    <col min="11422" max="11422" width="12.21875" style="189" customWidth="1"/>
    <col min="11423" max="11423" width="1.44140625" style="189" customWidth="1"/>
    <col min="11424" max="11424" width="12.21875" style="189" customWidth="1"/>
    <col min="11425" max="11425" width="1.44140625" style="189" customWidth="1"/>
    <col min="11426" max="11426" width="12.21875" style="189" customWidth="1"/>
    <col min="11427" max="11672" width="11" style="189"/>
    <col min="11673" max="11674" width="2.44140625" style="189" customWidth="1"/>
    <col min="11675" max="11675" width="68" style="189" customWidth="1"/>
    <col min="11676" max="11676" width="13.21875" style="189" customWidth="1"/>
    <col min="11677" max="11677" width="1.44140625" style="189" customWidth="1"/>
    <col min="11678" max="11678" width="12.21875" style="189" customWidth="1"/>
    <col min="11679" max="11679" width="1.44140625" style="189" customWidth="1"/>
    <col min="11680" max="11680" width="12.21875" style="189" customWidth="1"/>
    <col min="11681" max="11681" width="1.44140625" style="189" customWidth="1"/>
    <col min="11682" max="11682" width="12.21875" style="189" customWidth="1"/>
    <col min="11683" max="11928" width="11" style="189"/>
    <col min="11929" max="11930" width="2.44140625" style="189" customWidth="1"/>
    <col min="11931" max="11931" width="68" style="189" customWidth="1"/>
    <col min="11932" max="11932" width="13.21875" style="189" customWidth="1"/>
    <col min="11933" max="11933" width="1.44140625" style="189" customWidth="1"/>
    <col min="11934" max="11934" width="12.21875" style="189" customWidth="1"/>
    <col min="11935" max="11935" width="1.44140625" style="189" customWidth="1"/>
    <col min="11936" max="11936" width="12.21875" style="189" customWidth="1"/>
    <col min="11937" max="11937" width="1.44140625" style="189" customWidth="1"/>
    <col min="11938" max="11938" width="12.21875" style="189" customWidth="1"/>
    <col min="11939" max="12184" width="11" style="189"/>
    <col min="12185" max="12186" width="2.44140625" style="189" customWidth="1"/>
    <col min="12187" max="12187" width="68" style="189" customWidth="1"/>
    <col min="12188" max="12188" width="13.21875" style="189" customWidth="1"/>
    <col min="12189" max="12189" width="1.44140625" style="189" customWidth="1"/>
    <col min="12190" max="12190" width="12.21875" style="189" customWidth="1"/>
    <col min="12191" max="12191" width="1.44140625" style="189" customWidth="1"/>
    <col min="12192" max="12192" width="12.21875" style="189" customWidth="1"/>
    <col min="12193" max="12193" width="1.44140625" style="189" customWidth="1"/>
    <col min="12194" max="12194" width="12.21875" style="189" customWidth="1"/>
    <col min="12195" max="12440" width="11" style="189"/>
    <col min="12441" max="12442" width="2.44140625" style="189" customWidth="1"/>
    <col min="12443" max="12443" width="68" style="189" customWidth="1"/>
    <col min="12444" max="12444" width="13.21875" style="189" customWidth="1"/>
    <col min="12445" max="12445" width="1.44140625" style="189" customWidth="1"/>
    <col min="12446" max="12446" width="12.21875" style="189" customWidth="1"/>
    <col min="12447" max="12447" width="1.44140625" style="189" customWidth="1"/>
    <col min="12448" max="12448" width="12.21875" style="189" customWidth="1"/>
    <col min="12449" max="12449" width="1.44140625" style="189" customWidth="1"/>
    <col min="12450" max="12450" width="12.21875" style="189" customWidth="1"/>
    <col min="12451" max="12696" width="11" style="189"/>
    <col min="12697" max="12698" width="2.44140625" style="189" customWidth="1"/>
    <col min="12699" max="12699" width="68" style="189" customWidth="1"/>
    <col min="12700" max="12700" width="13.21875" style="189" customWidth="1"/>
    <col min="12701" max="12701" width="1.44140625" style="189" customWidth="1"/>
    <col min="12702" max="12702" width="12.21875" style="189" customWidth="1"/>
    <col min="12703" max="12703" width="1.44140625" style="189" customWidth="1"/>
    <col min="12704" max="12704" width="12.21875" style="189" customWidth="1"/>
    <col min="12705" max="12705" width="1.44140625" style="189" customWidth="1"/>
    <col min="12706" max="12706" width="12.21875" style="189" customWidth="1"/>
    <col min="12707" max="12952" width="11" style="189"/>
    <col min="12953" max="12954" width="2.44140625" style="189" customWidth="1"/>
    <col min="12955" max="12955" width="68" style="189" customWidth="1"/>
    <col min="12956" max="12956" width="13.21875" style="189" customWidth="1"/>
    <col min="12957" max="12957" width="1.44140625" style="189" customWidth="1"/>
    <col min="12958" max="12958" width="12.21875" style="189" customWidth="1"/>
    <col min="12959" max="12959" width="1.44140625" style="189" customWidth="1"/>
    <col min="12960" max="12960" width="12.21875" style="189" customWidth="1"/>
    <col min="12961" max="12961" width="1.44140625" style="189" customWidth="1"/>
    <col min="12962" max="12962" width="12.21875" style="189" customWidth="1"/>
    <col min="12963" max="13208" width="11" style="189"/>
    <col min="13209" max="13210" width="2.44140625" style="189" customWidth="1"/>
    <col min="13211" max="13211" width="68" style="189" customWidth="1"/>
    <col min="13212" max="13212" width="13.21875" style="189" customWidth="1"/>
    <col min="13213" max="13213" width="1.44140625" style="189" customWidth="1"/>
    <col min="13214" max="13214" width="12.21875" style="189" customWidth="1"/>
    <col min="13215" max="13215" width="1.44140625" style="189" customWidth="1"/>
    <col min="13216" max="13216" width="12.21875" style="189" customWidth="1"/>
    <col min="13217" max="13217" width="1.44140625" style="189" customWidth="1"/>
    <col min="13218" max="13218" width="12.21875" style="189" customWidth="1"/>
    <col min="13219" max="13464" width="11" style="189"/>
    <col min="13465" max="13466" width="2.44140625" style="189" customWidth="1"/>
    <col min="13467" max="13467" width="68" style="189" customWidth="1"/>
    <col min="13468" max="13468" width="13.21875" style="189" customWidth="1"/>
    <col min="13469" max="13469" width="1.44140625" style="189" customWidth="1"/>
    <col min="13470" max="13470" width="12.21875" style="189" customWidth="1"/>
    <col min="13471" max="13471" width="1.44140625" style="189" customWidth="1"/>
    <col min="13472" max="13472" width="12.21875" style="189" customWidth="1"/>
    <col min="13473" max="13473" width="1.44140625" style="189" customWidth="1"/>
    <col min="13474" max="13474" width="12.21875" style="189" customWidth="1"/>
    <col min="13475" max="13720" width="11" style="189"/>
    <col min="13721" max="13722" width="2.44140625" style="189" customWidth="1"/>
    <col min="13723" max="13723" width="68" style="189" customWidth="1"/>
    <col min="13724" max="13724" width="13.21875" style="189" customWidth="1"/>
    <col min="13725" max="13725" width="1.44140625" style="189" customWidth="1"/>
    <col min="13726" max="13726" width="12.21875" style="189" customWidth="1"/>
    <col min="13727" max="13727" width="1.44140625" style="189" customWidth="1"/>
    <col min="13728" max="13728" width="12.21875" style="189" customWidth="1"/>
    <col min="13729" max="13729" width="1.44140625" style="189" customWidth="1"/>
    <col min="13730" max="13730" width="12.21875" style="189" customWidth="1"/>
    <col min="13731" max="13976" width="11" style="189"/>
    <col min="13977" max="13978" width="2.44140625" style="189" customWidth="1"/>
    <col min="13979" max="13979" width="68" style="189" customWidth="1"/>
    <col min="13980" max="13980" width="13.21875" style="189" customWidth="1"/>
    <col min="13981" max="13981" width="1.44140625" style="189" customWidth="1"/>
    <col min="13982" max="13982" width="12.21875" style="189" customWidth="1"/>
    <col min="13983" max="13983" width="1.44140625" style="189" customWidth="1"/>
    <col min="13984" max="13984" width="12.21875" style="189" customWidth="1"/>
    <col min="13985" max="13985" width="1.44140625" style="189" customWidth="1"/>
    <col min="13986" max="13986" width="12.21875" style="189" customWidth="1"/>
    <col min="13987" max="14232" width="11" style="189"/>
    <col min="14233" max="14234" width="2.44140625" style="189" customWidth="1"/>
    <col min="14235" max="14235" width="68" style="189" customWidth="1"/>
    <col min="14236" max="14236" width="13.21875" style="189" customWidth="1"/>
    <col min="14237" max="14237" width="1.44140625" style="189" customWidth="1"/>
    <col min="14238" max="14238" width="12.21875" style="189" customWidth="1"/>
    <col min="14239" max="14239" width="1.44140625" style="189" customWidth="1"/>
    <col min="14240" max="14240" width="12.21875" style="189" customWidth="1"/>
    <col min="14241" max="14241" width="1.44140625" style="189" customWidth="1"/>
    <col min="14242" max="14242" width="12.21875" style="189" customWidth="1"/>
    <col min="14243" max="14488" width="11" style="189"/>
    <col min="14489" max="14490" width="2.44140625" style="189" customWidth="1"/>
    <col min="14491" max="14491" width="68" style="189" customWidth="1"/>
    <col min="14492" max="14492" width="13.21875" style="189" customWidth="1"/>
    <col min="14493" max="14493" width="1.44140625" style="189" customWidth="1"/>
    <col min="14494" max="14494" width="12.21875" style="189" customWidth="1"/>
    <col min="14495" max="14495" width="1.44140625" style="189" customWidth="1"/>
    <col min="14496" max="14496" width="12.21875" style="189" customWidth="1"/>
    <col min="14497" max="14497" width="1.44140625" style="189" customWidth="1"/>
    <col min="14498" max="14498" width="12.21875" style="189" customWidth="1"/>
    <col min="14499" max="14744" width="11" style="189"/>
    <col min="14745" max="14746" width="2.44140625" style="189" customWidth="1"/>
    <col min="14747" max="14747" width="68" style="189" customWidth="1"/>
    <col min="14748" max="14748" width="13.21875" style="189" customWidth="1"/>
    <col min="14749" max="14749" width="1.44140625" style="189" customWidth="1"/>
    <col min="14750" max="14750" width="12.21875" style="189" customWidth="1"/>
    <col min="14751" max="14751" width="1.44140625" style="189" customWidth="1"/>
    <col min="14752" max="14752" width="12.21875" style="189" customWidth="1"/>
    <col min="14753" max="14753" width="1.44140625" style="189" customWidth="1"/>
    <col min="14754" max="14754" width="12.21875" style="189" customWidth="1"/>
    <col min="14755" max="15000" width="11" style="189"/>
    <col min="15001" max="15002" width="2.44140625" style="189" customWidth="1"/>
    <col min="15003" max="15003" width="68" style="189" customWidth="1"/>
    <col min="15004" max="15004" width="13.21875" style="189" customWidth="1"/>
    <col min="15005" max="15005" width="1.44140625" style="189" customWidth="1"/>
    <col min="15006" max="15006" width="12.21875" style="189" customWidth="1"/>
    <col min="15007" max="15007" width="1.44140625" style="189" customWidth="1"/>
    <col min="15008" max="15008" width="12.21875" style="189" customWidth="1"/>
    <col min="15009" max="15009" width="1.44140625" style="189" customWidth="1"/>
    <col min="15010" max="15010" width="12.21875" style="189" customWidth="1"/>
    <col min="15011" max="15256" width="11" style="189"/>
    <col min="15257" max="15258" width="2.44140625" style="189" customWidth="1"/>
    <col min="15259" max="15259" width="68" style="189" customWidth="1"/>
    <col min="15260" max="15260" width="13.21875" style="189" customWidth="1"/>
    <col min="15261" max="15261" width="1.44140625" style="189" customWidth="1"/>
    <col min="15262" max="15262" width="12.21875" style="189" customWidth="1"/>
    <col min="15263" max="15263" width="1.44140625" style="189" customWidth="1"/>
    <col min="15264" max="15264" width="12.21875" style="189" customWidth="1"/>
    <col min="15265" max="15265" width="1.44140625" style="189" customWidth="1"/>
    <col min="15266" max="15266" width="12.21875" style="189" customWidth="1"/>
    <col min="15267" max="15512" width="11" style="189"/>
    <col min="15513" max="15514" width="2.44140625" style="189" customWidth="1"/>
    <col min="15515" max="15515" width="68" style="189" customWidth="1"/>
    <col min="15516" max="15516" width="13.21875" style="189" customWidth="1"/>
    <col min="15517" max="15517" width="1.44140625" style="189" customWidth="1"/>
    <col min="15518" max="15518" width="12.21875" style="189" customWidth="1"/>
    <col min="15519" max="15519" width="1.44140625" style="189" customWidth="1"/>
    <col min="15520" max="15520" width="12.21875" style="189" customWidth="1"/>
    <col min="15521" max="15521" width="1.44140625" style="189" customWidth="1"/>
    <col min="15522" max="15522" width="12.21875" style="189" customWidth="1"/>
    <col min="15523" max="15768" width="11" style="189"/>
    <col min="15769" max="15770" width="2.44140625" style="189" customWidth="1"/>
    <col min="15771" max="15771" width="68" style="189" customWidth="1"/>
    <col min="15772" max="15772" width="13.21875" style="189" customWidth="1"/>
    <col min="15773" max="15773" width="1.44140625" style="189" customWidth="1"/>
    <col min="15774" max="15774" width="12.21875" style="189" customWidth="1"/>
    <col min="15775" max="15775" width="1.44140625" style="189" customWidth="1"/>
    <col min="15776" max="15776" width="12.21875" style="189" customWidth="1"/>
    <col min="15777" max="15777" width="1.44140625" style="189" customWidth="1"/>
    <col min="15778" max="15778" width="12.21875" style="189" customWidth="1"/>
    <col min="15779" max="16024" width="11" style="189"/>
    <col min="16025" max="16026" width="2.44140625" style="189" customWidth="1"/>
    <col min="16027" max="16027" width="68" style="189" customWidth="1"/>
    <col min="16028" max="16028" width="13.21875" style="189" customWidth="1"/>
    <col min="16029" max="16029" width="1.44140625" style="189" customWidth="1"/>
    <col min="16030" max="16030" width="12.21875" style="189" customWidth="1"/>
    <col min="16031" max="16031" width="1.44140625" style="189" customWidth="1"/>
    <col min="16032" max="16032" width="12.21875" style="189" customWidth="1"/>
    <col min="16033" max="16033" width="1.44140625" style="189" customWidth="1"/>
    <col min="16034" max="16034" width="12.21875" style="189" customWidth="1"/>
    <col min="16035" max="16384" width="11" style="189"/>
  </cols>
  <sheetData>
    <row r="1" spans="1:12" s="59" customFormat="1" ht="22.05" customHeight="1">
      <c r="A1" s="267" t="s">
        <v>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2" s="59" customFormat="1" ht="22.05" customHeight="1">
      <c r="A2" s="272" t="s">
        <v>112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</row>
    <row r="3" spans="1:12" s="59" customFormat="1" ht="22.05" customHeight="1">
      <c r="A3" s="272" t="s">
        <v>215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59" customFormat="1" ht="22.05" customHeight="1">
      <c r="A4" s="272" t="s">
        <v>175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2" s="5" customFormat="1" ht="22.05" customHeight="1">
      <c r="A5" s="60"/>
      <c r="B5" s="60"/>
      <c r="C5" s="60"/>
      <c r="D5" s="60"/>
      <c r="E5" s="60"/>
      <c r="F5" s="270" t="s">
        <v>1</v>
      </c>
      <c r="G5" s="270"/>
      <c r="H5" s="270"/>
      <c r="I5" s="270"/>
      <c r="J5" s="270"/>
      <c r="K5" s="270"/>
      <c r="L5" s="270"/>
    </row>
    <row r="6" spans="1:12" s="5" customFormat="1" ht="6" customHeight="1">
      <c r="A6" s="1"/>
      <c r="B6" s="1"/>
      <c r="C6" s="1"/>
      <c r="D6" s="100"/>
      <c r="E6" s="100"/>
      <c r="F6" s="100"/>
      <c r="G6" s="100"/>
      <c r="H6" s="100"/>
      <c r="I6" s="100"/>
      <c r="J6" s="100"/>
      <c r="K6" s="100"/>
      <c r="L6" s="100"/>
    </row>
    <row r="7" spans="1:12" s="5" customFormat="1" ht="19.05" customHeight="1">
      <c r="F7" s="271" t="s">
        <v>2</v>
      </c>
      <c r="G7" s="271"/>
      <c r="H7" s="271"/>
      <c r="I7" s="241"/>
      <c r="J7" s="271" t="s">
        <v>3</v>
      </c>
      <c r="K7" s="271"/>
      <c r="L7" s="271"/>
    </row>
    <row r="8" spans="1:12" s="5" customFormat="1" ht="19.05" customHeight="1">
      <c r="D8" s="200" t="s">
        <v>4</v>
      </c>
      <c r="E8" s="200"/>
      <c r="F8" s="61" t="s">
        <v>177</v>
      </c>
      <c r="G8" s="62"/>
      <c r="H8" s="61" t="s">
        <v>153</v>
      </c>
      <c r="I8" s="62"/>
      <c r="J8" s="61" t="s">
        <v>177</v>
      </c>
      <c r="K8" s="62"/>
      <c r="L8" s="61" t="s">
        <v>153</v>
      </c>
    </row>
    <row r="9" spans="1:12" ht="20.399999999999999">
      <c r="A9" s="155" t="s">
        <v>113</v>
      </c>
      <c r="B9" s="63"/>
      <c r="C9" s="5"/>
      <c r="D9" s="234"/>
      <c r="E9" s="234"/>
      <c r="F9" s="234"/>
      <c r="G9" s="235"/>
      <c r="H9" s="234"/>
      <c r="I9" s="236"/>
      <c r="J9" s="234"/>
      <c r="K9" s="235"/>
      <c r="L9" s="64"/>
    </row>
    <row r="10" spans="1:12" s="5" customFormat="1">
      <c r="A10" s="237" t="s">
        <v>180</v>
      </c>
      <c r="B10" s="65"/>
      <c r="C10" s="65"/>
      <c r="D10" s="117"/>
      <c r="E10" s="66"/>
      <c r="F10" s="66">
        <f>'PL-T 6M'!E27</f>
        <v>-190659</v>
      </c>
      <c r="G10" s="66"/>
      <c r="H10" s="66">
        <f>'PL-T 6M'!G27</f>
        <v>582116</v>
      </c>
      <c r="I10" s="66"/>
      <c r="J10" s="66">
        <f>'PL-T 6M'!I27</f>
        <v>-218448</v>
      </c>
      <c r="K10" s="66"/>
      <c r="L10" s="66">
        <f>'PL-T 6M'!K27</f>
        <v>-126577</v>
      </c>
    </row>
    <row r="11" spans="1:12" s="5" customFormat="1">
      <c r="A11" s="237" t="s">
        <v>114</v>
      </c>
      <c r="B11" s="65"/>
      <c r="C11" s="65"/>
      <c r="D11" s="117"/>
      <c r="E11" s="66"/>
      <c r="F11" s="66"/>
      <c r="G11" s="67"/>
      <c r="H11" s="66"/>
      <c r="I11" s="67"/>
      <c r="J11" s="67"/>
      <c r="K11" s="67"/>
      <c r="L11" s="67"/>
    </row>
    <row r="12" spans="1:12" s="5" customFormat="1">
      <c r="A12" s="237"/>
      <c r="B12" s="65"/>
      <c r="C12" s="65" t="s">
        <v>155</v>
      </c>
      <c r="D12" s="113"/>
      <c r="E12" s="66"/>
      <c r="F12" s="66">
        <f>-'PL-T 6M'!E26</f>
        <v>-164382</v>
      </c>
      <c r="G12" s="67"/>
      <c r="H12" s="66">
        <f>-'PL-T 6M'!G26</f>
        <v>33621</v>
      </c>
      <c r="I12" s="67"/>
      <c r="J12" s="69">
        <f>-'PL-T 6M'!I26</f>
        <v>-129430</v>
      </c>
      <c r="L12" s="69">
        <f>-'PL-T 6M'!K26</f>
        <v>-6783</v>
      </c>
    </row>
    <row r="13" spans="1:12" s="5" customFormat="1">
      <c r="A13" s="65"/>
      <c r="B13" s="237"/>
      <c r="C13" s="237" t="s">
        <v>140</v>
      </c>
      <c r="D13" s="63"/>
    </row>
    <row r="14" spans="1:12" s="5" customFormat="1">
      <c r="A14" s="65"/>
      <c r="B14" s="237"/>
      <c r="C14" s="238" t="s">
        <v>181</v>
      </c>
      <c r="D14" s="114"/>
      <c r="E14" s="68"/>
      <c r="F14" s="68"/>
      <c r="G14" s="67"/>
      <c r="H14" s="68"/>
      <c r="I14" s="67"/>
      <c r="J14" s="68"/>
      <c r="K14" s="67"/>
      <c r="L14" s="68"/>
    </row>
    <row r="15" spans="1:12" s="5" customFormat="1">
      <c r="A15" s="65"/>
      <c r="B15" s="237"/>
      <c r="C15" s="238" t="s">
        <v>141</v>
      </c>
      <c r="D15" s="114"/>
      <c r="E15" s="68"/>
      <c r="F15" s="68">
        <v>1769934</v>
      </c>
      <c r="G15" s="67"/>
      <c r="H15" s="68">
        <v>1759395</v>
      </c>
      <c r="I15" s="67"/>
      <c r="J15" s="68">
        <v>17162</v>
      </c>
      <c r="K15" s="67"/>
      <c r="L15" s="68">
        <v>14869</v>
      </c>
    </row>
    <row r="16" spans="1:12" s="5" customFormat="1">
      <c r="A16" s="65"/>
      <c r="B16" s="239"/>
      <c r="C16" s="237" t="s">
        <v>200</v>
      </c>
      <c r="D16" s="111"/>
      <c r="E16" s="68"/>
      <c r="F16" s="68">
        <v>97022</v>
      </c>
      <c r="G16" s="67"/>
      <c r="H16" s="68">
        <v>24942</v>
      </c>
      <c r="I16" s="67"/>
      <c r="J16" s="69" t="s">
        <v>110</v>
      </c>
      <c r="K16" s="67"/>
      <c r="L16" s="69">
        <v>182</v>
      </c>
    </row>
    <row r="17" spans="1:12" s="5" customFormat="1">
      <c r="A17" s="65"/>
      <c r="B17" s="239"/>
      <c r="C17" s="237" t="s">
        <v>235</v>
      </c>
      <c r="D17" s="111"/>
      <c r="E17" s="68"/>
      <c r="F17" s="71">
        <v>132</v>
      </c>
      <c r="G17" s="67"/>
      <c r="H17" s="68">
        <v>-42</v>
      </c>
      <c r="I17" s="67"/>
      <c r="J17" s="69" t="s">
        <v>110</v>
      </c>
      <c r="K17" s="67"/>
      <c r="L17" s="69" t="s">
        <v>110</v>
      </c>
    </row>
    <row r="18" spans="1:12" s="5" customFormat="1">
      <c r="A18" s="65"/>
      <c r="B18" s="239"/>
      <c r="C18" s="237" t="s">
        <v>201</v>
      </c>
      <c r="D18" s="113" t="s">
        <v>207</v>
      </c>
      <c r="E18" s="68"/>
      <c r="F18" s="68">
        <v>26667</v>
      </c>
      <c r="G18" s="67"/>
      <c r="H18" s="68">
        <v>12030</v>
      </c>
      <c r="I18" s="67"/>
      <c r="J18" s="69" t="s">
        <v>110</v>
      </c>
      <c r="K18" s="67"/>
      <c r="L18" s="69">
        <v>-386</v>
      </c>
    </row>
    <row r="19" spans="1:12" s="5" customFormat="1">
      <c r="A19" s="65"/>
      <c r="B19" s="239"/>
      <c r="C19" s="237" t="s">
        <v>208</v>
      </c>
      <c r="D19" s="113"/>
      <c r="E19" s="68"/>
      <c r="F19" s="68">
        <v>19522</v>
      </c>
      <c r="G19" s="67"/>
      <c r="H19" s="71" t="s">
        <v>110</v>
      </c>
      <c r="I19" s="67"/>
      <c r="J19" s="69" t="s">
        <v>110</v>
      </c>
      <c r="K19" s="67"/>
      <c r="L19" s="71" t="s">
        <v>110</v>
      </c>
    </row>
    <row r="20" spans="1:12" s="5" customFormat="1">
      <c r="A20" s="65"/>
      <c r="B20" s="65"/>
      <c r="C20" s="237" t="s">
        <v>209</v>
      </c>
      <c r="D20" s="117"/>
      <c r="E20" s="66"/>
      <c r="F20" s="68">
        <v>-39862</v>
      </c>
      <c r="G20" s="67"/>
      <c r="H20" s="68">
        <v>-42513</v>
      </c>
      <c r="I20" s="67"/>
      <c r="J20" s="69" t="s">
        <v>110</v>
      </c>
      <c r="K20" s="69"/>
      <c r="L20" s="69" t="s">
        <v>110</v>
      </c>
    </row>
    <row r="21" spans="1:12" s="5" customFormat="1">
      <c r="A21" s="65"/>
      <c r="B21" s="65"/>
      <c r="C21" s="237" t="s">
        <v>143</v>
      </c>
      <c r="D21" s="142">
        <v>13</v>
      </c>
      <c r="E21" s="69"/>
      <c r="F21" s="69" t="s">
        <v>110</v>
      </c>
      <c r="G21" s="67"/>
      <c r="H21" s="69" t="s">
        <v>110</v>
      </c>
      <c r="I21" s="67"/>
      <c r="J21" s="69">
        <v>-31773</v>
      </c>
      <c r="K21" s="69"/>
      <c r="L21" s="69">
        <v>-37959</v>
      </c>
    </row>
    <row r="22" spans="1:12" s="5" customFormat="1" ht="19.05" customHeight="1">
      <c r="A22" s="65"/>
      <c r="B22" s="65"/>
      <c r="C22" s="237" t="s">
        <v>156</v>
      </c>
      <c r="D22" s="117"/>
      <c r="E22" s="66"/>
      <c r="F22" s="68">
        <v>667278</v>
      </c>
      <c r="G22" s="67"/>
      <c r="H22" s="68">
        <v>314288</v>
      </c>
      <c r="I22" s="67"/>
      <c r="J22" s="69">
        <v>-67627</v>
      </c>
      <c r="K22" s="69"/>
      <c r="L22" s="69">
        <v>-85054</v>
      </c>
    </row>
    <row r="23" spans="1:12" s="5" customFormat="1">
      <c r="A23" s="65"/>
      <c r="B23" s="65"/>
      <c r="C23" s="237" t="s">
        <v>230</v>
      </c>
      <c r="D23" s="142"/>
      <c r="E23" s="66"/>
      <c r="F23" s="68">
        <v>-1580</v>
      </c>
      <c r="G23" s="67"/>
      <c r="H23" s="68">
        <v>1508</v>
      </c>
      <c r="I23" s="67"/>
      <c r="J23" s="69" t="s">
        <v>110</v>
      </c>
      <c r="K23" s="67"/>
      <c r="L23" s="69">
        <v>4151</v>
      </c>
    </row>
    <row r="24" spans="1:12" s="5" customFormat="1">
      <c r="A24" s="65"/>
      <c r="B24" s="65"/>
      <c r="C24" s="237" t="s">
        <v>115</v>
      </c>
      <c r="D24" s="142"/>
      <c r="E24" s="66"/>
      <c r="F24" s="68">
        <v>1405</v>
      </c>
      <c r="G24" s="67"/>
      <c r="H24" s="68">
        <v>2715</v>
      </c>
      <c r="I24" s="66"/>
      <c r="J24" s="68">
        <v>832</v>
      </c>
      <c r="K24" s="66"/>
      <c r="L24" s="68">
        <v>813</v>
      </c>
    </row>
    <row r="25" spans="1:12" s="5" customFormat="1" ht="19.5" customHeight="1">
      <c r="A25" s="65"/>
      <c r="B25" s="65"/>
      <c r="C25" s="237" t="s">
        <v>76</v>
      </c>
      <c r="D25" s="117"/>
      <c r="E25" s="66"/>
      <c r="F25" s="68">
        <v>-79596</v>
      </c>
      <c r="G25" s="67"/>
      <c r="H25" s="68">
        <v>-69480</v>
      </c>
      <c r="I25" s="66"/>
      <c r="J25" s="68">
        <v>-604338</v>
      </c>
      <c r="K25" s="66"/>
      <c r="L25" s="68">
        <v>-772450</v>
      </c>
    </row>
    <row r="26" spans="1:12" s="5" customFormat="1">
      <c r="A26" s="65"/>
      <c r="B26" s="65"/>
      <c r="C26" s="237" t="s">
        <v>77</v>
      </c>
      <c r="D26" s="142"/>
      <c r="E26" s="66"/>
      <c r="F26" s="70">
        <v>2010952</v>
      </c>
      <c r="G26" s="67"/>
      <c r="H26" s="70">
        <v>1789273</v>
      </c>
      <c r="I26" s="66"/>
      <c r="J26" s="70">
        <v>1077242</v>
      </c>
      <c r="K26" s="66"/>
      <c r="L26" s="70">
        <v>970869</v>
      </c>
    </row>
    <row r="27" spans="1:12" s="5" customFormat="1">
      <c r="A27" s="65" t="s">
        <v>210</v>
      </c>
      <c r="B27" s="237"/>
      <c r="C27" s="65"/>
      <c r="D27" s="117"/>
      <c r="E27" s="66"/>
      <c r="F27" s="66">
        <f>SUM(F10:F26)</f>
        <v>4116833</v>
      </c>
      <c r="G27" s="67"/>
      <c r="H27" s="66">
        <f>SUM(H10:H26)</f>
        <v>4407853</v>
      </c>
      <c r="I27" s="67"/>
      <c r="J27" s="66">
        <f>SUM(J10:J26)</f>
        <v>43620</v>
      </c>
      <c r="K27" s="67"/>
      <c r="L27" s="66">
        <f>SUM(L10:L26)</f>
        <v>-38325</v>
      </c>
    </row>
    <row r="28" spans="1:12" s="5" customFormat="1">
      <c r="A28" s="237" t="s">
        <v>116</v>
      </c>
      <c r="B28" s="239"/>
      <c r="C28" s="65"/>
      <c r="D28" s="117"/>
      <c r="E28" s="66"/>
      <c r="F28" s="66"/>
      <c r="G28" s="67"/>
      <c r="H28" s="66"/>
      <c r="I28" s="67"/>
      <c r="J28" s="67"/>
      <c r="K28" s="67"/>
      <c r="L28" s="67"/>
    </row>
    <row r="29" spans="1:12" s="5" customFormat="1">
      <c r="A29" s="65"/>
      <c r="B29" s="237" t="s">
        <v>8</v>
      </c>
      <c r="C29" s="65"/>
      <c r="D29" s="117"/>
      <c r="E29" s="66"/>
      <c r="F29" s="68">
        <v>-309183</v>
      </c>
      <c r="G29" s="67"/>
      <c r="H29" s="68">
        <v>-619684</v>
      </c>
      <c r="I29" s="67"/>
      <c r="J29" s="68">
        <v>-48</v>
      </c>
      <c r="K29" s="67"/>
      <c r="L29" s="68">
        <v>-146123</v>
      </c>
    </row>
    <row r="30" spans="1:12" s="5" customFormat="1">
      <c r="A30" s="65"/>
      <c r="B30" s="237" t="s">
        <v>11</v>
      </c>
      <c r="C30" s="65"/>
      <c r="D30" s="117"/>
      <c r="E30" s="66"/>
      <c r="F30" s="68">
        <v>-6042</v>
      </c>
      <c r="G30" s="67"/>
      <c r="H30" s="68">
        <v>5457</v>
      </c>
      <c r="I30" s="67"/>
      <c r="J30" s="71">
        <v>2847</v>
      </c>
      <c r="K30" s="67"/>
      <c r="L30" s="71">
        <v>-2793</v>
      </c>
    </row>
    <row r="31" spans="1:12" s="5" customFormat="1">
      <c r="A31" s="65"/>
      <c r="B31" s="237" t="s">
        <v>13</v>
      </c>
      <c r="C31" s="65"/>
      <c r="D31" s="117"/>
      <c r="E31" s="66"/>
      <c r="F31" s="68">
        <v>8155</v>
      </c>
      <c r="G31" s="67"/>
      <c r="H31" s="68">
        <v>-23256</v>
      </c>
      <c r="I31" s="67"/>
      <c r="J31" s="68">
        <v>1074</v>
      </c>
      <c r="K31" s="67"/>
      <c r="L31" s="68">
        <v>727</v>
      </c>
    </row>
    <row r="32" spans="1:12" s="5" customFormat="1">
      <c r="A32" s="65"/>
      <c r="B32" s="237" t="s">
        <v>16</v>
      </c>
      <c r="C32" s="65"/>
      <c r="D32" s="117"/>
      <c r="E32" s="66"/>
      <c r="F32" s="68">
        <v>496640</v>
      </c>
      <c r="G32" s="67"/>
      <c r="H32" s="68">
        <v>-24682</v>
      </c>
      <c r="I32" s="67"/>
      <c r="J32" s="68">
        <v>412972</v>
      </c>
      <c r="K32" s="67"/>
      <c r="L32" s="71">
        <v>-16043</v>
      </c>
    </row>
    <row r="33" spans="1:12" s="5" customFormat="1">
      <c r="A33" s="65"/>
      <c r="B33" s="237" t="s">
        <v>27</v>
      </c>
      <c r="C33" s="65"/>
      <c r="D33" s="117"/>
      <c r="E33" s="66"/>
      <c r="F33" s="68">
        <v>164775</v>
      </c>
      <c r="G33" s="67"/>
      <c r="H33" s="68">
        <v>-312606</v>
      </c>
      <c r="I33" s="67"/>
      <c r="J33" s="69">
        <v>-14640</v>
      </c>
      <c r="K33" s="67"/>
      <c r="L33" s="68">
        <v>25009</v>
      </c>
    </row>
    <row r="34" spans="1:12" s="5" customFormat="1">
      <c r="A34" s="237" t="s">
        <v>130</v>
      </c>
      <c r="B34" s="237"/>
      <c r="C34" s="65"/>
      <c r="D34" s="117"/>
      <c r="E34" s="66"/>
      <c r="F34" s="68"/>
      <c r="G34" s="67"/>
      <c r="H34" s="68"/>
      <c r="I34" s="67"/>
      <c r="J34" s="68"/>
      <c r="K34" s="67"/>
      <c r="L34" s="68"/>
    </row>
    <row r="35" spans="1:12" s="5" customFormat="1">
      <c r="A35" s="65"/>
      <c r="B35" s="237" t="s">
        <v>33</v>
      </c>
      <c r="C35" s="65"/>
      <c r="D35" s="117"/>
      <c r="E35" s="66"/>
      <c r="F35" s="68">
        <v>273732</v>
      </c>
      <c r="G35" s="67"/>
      <c r="H35" s="68">
        <v>-741376</v>
      </c>
      <c r="I35" s="67"/>
      <c r="J35" s="68">
        <v>-9578</v>
      </c>
      <c r="K35" s="67"/>
      <c r="L35" s="68">
        <v>-30630</v>
      </c>
    </row>
    <row r="36" spans="1:12" s="5" customFormat="1">
      <c r="A36" s="65"/>
      <c r="B36" s="237" t="s">
        <v>41</v>
      </c>
      <c r="C36" s="65"/>
      <c r="D36" s="117"/>
      <c r="E36" s="66"/>
      <c r="F36" s="68">
        <v>116755</v>
      </c>
      <c r="G36" s="67"/>
      <c r="H36" s="68">
        <v>14504</v>
      </c>
      <c r="I36" s="67"/>
      <c r="J36" s="68">
        <v>-1573</v>
      </c>
      <c r="K36" s="67"/>
      <c r="L36" s="68">
        <v>-770</v>
      </c>
    </row>
    <row r="37" spans="1:12" s="5" customFormat="1">
      <c r="A37" s="65"/>
      <c r="B37" s="237" t="s">
        <v>49</v>
      </c>
      <c r="C37" s="65"/>
      <c r="D37" s="117"/>
      <c r="E37" s="66"/>
      <c r="F37" s="68">
        <v>-12511</v>
      </c>
      <c r="G37" s="67"/>
      <c r="H37" s="68">
        <v>435019</v>
      </c>
      <c r="I37" s="67"/>
      <c r="J37" s="69" t="s">
        <v>110</v>
      </c>
      <c r="K37" s="67"/>
      <c r="L37" s="69">
        <v>1</v>
      </c>
    </row>
    <row r="38" spans="1:12" s="5" customFormat="1">
      <c r="A38" s="239" t="s">
        <v>117</v>
      </c>
      <c r="B38" s="65"/>
      <c r="C38" s="65"/>
      <c r="D38" s="117"/>
      <c r="E38" s="66"/>
      <c r="F38" s="72">
        <f>SUM(F27:F37)</f>
        <v>4849154</v>
      </c>
      <c r="G38" s="67"/>
      <c r="H38" s="72">
        <f>SUM(H27:H37)</f>
        <v>3141229</v>
      </c>
      <c r="I38" s="67"/>
      <c r="J38" s="72">
        <f>SUM(J27:J37)</f>
        <v>434674</v>
      </c>
      <c r="K38" s="67"/>
      <c r="L38" s="72">
        <f>SUM(L27:L37)</f>
        <v>-208947</v>
      </c>
    </row>
    <row r="39" spans="1:12" s="10" customFormat="1" ht="20.399999999999999">
      <c r="A39" s="237" t="s">
        <v>202</v>
      </c>
      <c r="B39" s="73"/>
      <c r="C39" s="73"/>
      <c r="D39" s="117"/>
      <c r="E39" s="66"/>
      <c r="F39" s="68">
        <v>-47480</v>
      </c>
      <c r="G39" s="67"/>
      <c r="H39" s="68">
        <v>-56399</v>
      </c>
      <c r="I39" s="67"/>
      <c r="J39" s="68">
        <v>-16001</v>
      </c>
      <c r="K39" s="67"/>
      <c r="L39" s="68">
        <v>-11610</v>
      </c>
    </row>
    <row r="40" spans="1:12" s="10" customFormat="1" ht="20.399999999999999">
      <c r="A40" s="240" t="s">
        <v>157</v>
      </c>
      <c r="B40" s="73"/>
      <c r="C40" s="73"/>
      <c r="D40" s="115"/>
      <c r="E40" s="76"/>
      <c r="F40" s="74">
        <f>SUM(F38:F39)</f>
        <v>4801674</v>
      </c>
      <c r="G40" s="75"/>
      <c r="H40" s="74">
        <f>SUM(H38:H39)</f>
        <v>3084830</v>
      </c>
      <c r="I40" s="75"/>
      <c r="J40" s="74">
        <f>SUM(J38:J39)</f>
        <v>418673</v>
      </c>
      <c r="K40" s="75"/>
      <c r="L40" s="74">
        <f>SUM(L38:L39)</f>
        <v>-220557</v>
      </c>
    </row>
    <row r="41" spans="1:12" s="10" customFormat="1" ht="19.05" customHeight="1">
      <c r="A41" s="240"/>
      <c r="B41" s="73"/>
      <c r="C41" s="73"/>
      <c r="D41" s="115"/>
      <c r="E41" s="76"/>
      <c r="F41" s="76"/>
      <c r="G41" s="75"/>
      <c r="H41" s="76"/>
      <c r="I41" s="75"/>
      <c r="J41" s="76"/>
      <c r="K41" s="75"/>
      <c r="L41" s="76"/>
    </row>
    <row r="42" spans="1:12" s="10" customFormat="1" ht="19.05" customHeight="1">
      <c r="A42" s="240"/>
      <c r="B42" s="73"/>
      <c r="C42" s="73"/>
      <c r="D42" s="115"/>
      <c r="E42" s="76"/>
      <c r="F42" s="76"/>
      <c r="G42" s="75"/>
      <c r="H42" s="76"/>
      <c r="I42" s="75"/>
      <c r="J42" s="76"/>
      <c r="K42" s="75"/>
      <c r="L42" s="76"/>
    </row>
    <row r="43" spans="1:12" s="10" customFormat="1" ht="19.05" customHeight="1">
      <c r="A43" s="240"/>
      <c r="B43" s="73"/>
      <c r="C43" s="73"/>
      <c r="D43" s="115"/>
      <c r="E43" s="76"/>
      <c r="F43" s="76"/>
      <c r="G43" s="75"/>
      <c r="H43" s="76"/>
      <c r="I43" s="75"/>
      <c r="J43" s="76"/>
      <c r="K43" s="75"/>
      <c r="L43" s="76"/>
    </row>
    <row r="44" spans="1:12" s="10" customFormat="1" ht="19.05" customHeight="1">
      <c r="A44" s="240"/>
      <c r="B44" s="73"/>
      <c r="C44" s="73"/>
      <c r="D44" s="115"/>
      <c r="E44" s="76"/>
      <c r="F44" s="76"/>
      <c r="G44" s="75"/>
      <c r="H44" s="76"/>
      <c r="I44" s="75"/>
      <c r="J44" s="76"/>
      <c r="K44" s="75"/>
      <c r="L44" s="76"/>
    </row>
    <row r="45" spans="1:12" s="10" customFormat="1" ht="19.05" customHeight="1">
      <c r="A45" s="240"/>
      <c r="B45" s="73"/>
      <c r="C45" s="73"/>
      <c r="D45" s="76"/>
      <c r="E45" s="76"/>
      <c r="F45" s="76"/>
      <c r="G45" s="75"/>
      <c r="H45" s="76"/>
      <c r="I45" s="75"/>
      <c r="J45" s="76"/>
      <c r="K45" s="75"/>
      <c r="L45" s="76"/>
    </row>
    <row r="46" spans="1:12" s="10" customFormat="1" ht="19.05" customHeight="1">
      <c r="A46" s="240"/>
      <c r="B46" s="73"/>
      <c r="C46" s="73"/>
      <c r="D46" s="76"/>
      <c r="E46" s="76"/>
      <c r="F46" s="76"/>
      <c r="G46" s="75"/>
      <c r="H46" s="76"/>
      <c r="I46" s="75"/>
      <c r="J46" s="76"/>
      <c r="K46" s="75"/>
      <c r="L46" s="76"/>
    </row>
    <row r="47" spans="1:12" s="10" customFormat="1" ht="19.05" customHeight="1">
      <c r="A47" s="240"/>
      <c r="B47" s="73"/>
      <c r="C47" s="73"/>
      <c r="D47" s="76"/>
      <c r="E47" s="76"/>
      <c r="F47" s="76"/>
      <c r="G47" s="75"/>
      <c r="H47" s="76"/>
      <c r="I47" s="75"/>
      <c r="J47" s="76"/>
      <c r="K47" s="75"/>
      <c r="L47" s="76"/>
    </row>
    <row r="48" spans="1:12" s="10" customFormat="1" ht="19.05" customHeight="1">
      <c r="A48" s="240"/>
      <c r="B48" s="73"/>
      <c r="C48" s="73"/>
      <c r="D48" s="76"/>
      <c r="E48" s="76"/>
      <c r="F48" s="76"/>
      <c r="G48" s="75"/>
      <c r="H48" s="76"/>
      <c r="I48" s="75"/>
      <c r="J48" s="76"/>
      <c r="K48" s="75"/>
      <c r="L48" s="76"/>
    </row>
    <row r="49" spans="1:12" s="10" customFormat="1" ht="19.05" customHeight="1">
      <c r="A49" s="240"/>
      <c r="B49" s="73"/>
      <c r="C49" s="73"/>
      <c r="D49" s="76"/>
      <c r="E49" s="76"/>
      <c r="F49" s="76"/>
      <c r="G49" s="75"/>
      <c r="H49" s="76"/>
      <c r="I49" s="75"/>
      <c r="J49" s="76"/>
      <c r="K49" s="75"/>
      <c r="L49" s="76"/>
    </row>
    <row r="50" spans="1:12" s="10" customFormat="1" ht="19.05" customHeight="1">
      <c r="A50" s="240"/>
      <c r="B50" s="73"/>
      <c r="C50" s="73"/>
      <c r="D50" s="76"/>
      <c r="E50" s="76"/>
      <c r="F50" s="76"/>
      <c r="G50" s="75"/>
      <c r="H50" s="76"/>
      <c r="I50" s="75"/>
      <c r="J50" s="76"/>
      <c r="K50" s="75"/>
      <c r="L50" s="76"/>
    </row>
    <row r="51" spans="1:12" s="10" customFormat="1" ht="19.05" customHeight="1">
      <c r="A51" s="240"/>
      <c r="B51" s="73"/>
      <c r="C51" s="73"/>
      <c r="D51" s="76"/>
      <c r="E51" s="76"/>
      <c r="F51" s="76"/>
      <c r="G51" s="75"/>
      <c r="H51" s="76"/>
      <c r="I51" s="75"/>
      <c r="J51" s="76"/>
      <c r="K51" s="75"/>
      <c r="L51" s="76"/>
    </row>
    <row r="52" spans="1:12" s="10" customFormat="1" ht="19.05" customHeight="1">
      <c r="A52" s="240"/>
      <c r="B52" s="73"/>
      <c r="C52" s="73"/>
      <c r="D52" s="76"/>
      <c r="E52" s="76"/>
      <c r="F52" s="76"/>
      <c r="G52" s="75"/>
      <c r="H52" s="76"/>
      <c r="I52" s="75"/>
      <c r="J52" s="76"/>
      <c r="K52" s="75"/>
      <c r="L52" s="76"/>
    </row>
    <row r="53" spans="1:12" s="59" customFormat="1" ht="22.05" customHeight="1">
      <c r="A53" s="267" t="s">
        <v>0</v>
      </c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</row>
    <row r="54" spans="1:12" s="59" customFormat="1" ht="22.05" customHeight="1">
      <c r="A54" s="268" t="s">
        <v>118</v>
      </c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</row>
    <row r="55" spans="1:12" s="59" customFormat="1" ht="22.05" customHeight="1">
      <c r="A55" s="269" t="s">
        <v>215</v>
      </c>
      <c r="B55" s="269"/>
      <c r="C55" s="269"/>
      <c r="D55" s="269"/>
      <c r="E55" s="269"/>
      <c r="F55" s="269"/>
      <c r="G55" s="269"/>
      <c r="H55" s="269"/>
      <c r="I55" s="269"/>
      <c r="J55" s="269"/>
      <c r="K55" s="269"/>
      <c r="L55" s="269"/>
    </row>
    <row r="56" spans="1:12" s="59" customFormat="1" ht="22.05" customHeight="1">
      <c r="A56" s="269" t="s">
        <v>175</v>
      </c>
      <c r="B56" s="269"/>
      <c r="C56" s="269"/>
      <c r="D56" s="269"/>
      <c r="E56" s="269"/>
      <c r="F56" s="269"/>
      <c r="G56" s="269"/>
      <c r="H56" s="269"/>
      <c r="I56" s="269"/>
      <c r="J56" s="269"/>
      <c r="K56" s="269"/>
      <c r="L56" s="269"/>
    </row>
    <row r="57" spans="1:12" s="5" customFormat="1" ht="22.05" customHeight="1">
      <c r="A57" s="77"/>
      <c r="B57" s="77"/>
      <c r="C57" s="77"/>
      <c r="D57" s="77"/>
      <c r="E57" s="77"/>
      <c r="F57" s="270" t="s">
        <v>1</v>
      </c>
      <c r="G57" s="270"/>
      <c r="H57" s="270"/>
      <c r="I57" s="270"/>
      <c r="J57" s="270"/>
      <c r="K57" s="270"/>
      <c r="L57" s="270"/>
    </row>
    <row r="58" spans="1:12" s="5" customFormat="1" ht="6" customHeight="1">
      <c r="A58" s="67"/>
      <c r="B58" s="67"/>
      <c r="C58" s="67"/>
      <c r="D58" s="100"/>
      <c r="E58" s="100"/>
      <c r="F58" s="100"/>
      <c r="G58" s="100"/>
      <c r="H58" s="100"/>
      <c r="I58" s="100"/>
      <c r="J58" s="100"/>
      <c r="K58" s="100"/>
      <c r="L58" s="100"/>
    </row>
    <row r="59" spans="1:12" s="5" customFormat="1" ht="19.05" customHeight="1">
      <c r="A59" s="65"/>
      <c r="B59" s="65"/>
      <c r="C59" s="65"/>
      <c r="D59" s="65"/>
      <c r="E59" s="65"/>
      <c r="F59" s="271" t="s">
        <v>2</v>
      </c>
      <c r="G59" s="271"/>
      <c r="H59" s="271"/>
      <c r="I59" s="241"/>
      <c r="J59" s="271" t="s">
        <v>3</v>
      </c>
      <c r="K59" s="271"/>
      <c r="L59" s="271"/>
    </row>
    <row r="60" spans="1:12" s="5" customFormat="1" ht="19.05" customHeight="1">
      <c r="A60" s="65"/>
      <c r="B60" s="65"/>
      <c r="C60" s="65"/>
      <c r="D60" s="200" t="s">
        <v>4</v>
      </c>
      <c r="E60" s="200"/>
      <c r="F60" s="61" t="s">
        <v>177</v>
      </c>
      <c r="G60" s="62"/>
      <c r="H60" s="61" t="s">
        <v>153</v>
      </c>
      <c r="I60" s="62"/>
      <c r="J60" s="61" t="s">
        <v>177</v>
      </c>
      <c r="K60" s="62"/>
      <c r="L60" s="61" t="s">
        <v>153</v>
      </c>
    </row>
    <row r="61" spans="1:12" s="5" customFormat="1" ht="20.399999999999999">
      <c r="A61" s="240" t="s">
        <v>119</v>
      </c>
      <c r="B61" s="239"/>
      <c r="C61" s="239"/>
      <c r="D61" s="65"/>
      <c r="E61" s="65"/>
      <c r="F61" s="65"/>
      <c r="G61" s="65"/>
      <c r="H61" s="65"/>
      <c r="I61" s="65"/>
      <c r="J61" s="65"/>
      <c r="K61" s="65"/>
      <c r="L61" s="65"/>
    </row>
    <row r="62" spans="1:12" s="5" customFormat="1" ht="20.399999999999999">
      <c r="A62" s="240"/>
      <c r="B62" s="239"/>
      <c r="C62" s="239" t="s">
        <v>120</v>
      </c>
      <c r="D62" s="110">
        <v>13</v>
      </c>
      <c r="E62" s="65"/>
      <c r="F62" s="69">
        <v>31773</v>
      </c>
      <c r="G62" s="65"/>
      <c r="H62" s="65">
        <v>37959</v>
      </c>
      <c r="I62" s="65"/>
      <c r="J62" s="69">
        <v>31773</v>
      </c>
      <c r="K62" s="65"/>
      <c r="L62" s="69">
        <v>37959</v>
      </c>
    </row>
    <row r="63" spans="1:12" s="5" customFormat="1" ht="20.399999999999999">
      <c r="A63" s="240"/>
      <c r="B63" s="239"/>
      <c r="C63" s="239" t="s">
        <v>150</v>
      </c>
      <c r="D63" s="110">
        <v>13</v>
      </c>
      <c r="E63" s="65"/>
      <c r="F63" s="69">
        <v>28943</v>
      </c>
      <c r="G63" s="65"/>
      <c r="H63" s="69">
        <v>4120</v>
      </c>
      <c r="I63" s="65"/>
      <c r="J63" s="69">
        <v>28943</v>
      </c>
      <c r="K63" s="65"/>
      <c r="L63" s="68">
        <v>4120</v>
      </c>
    </row>
    <row r="64" spans="1:12" s="5" customFormat="1" ht="20.399999999999999">
      <c r="A64" s="240"/>
      <c r="B64" s="239"/>
      <c r="C64" s="239" t="s">
        <v>231</v>
      </c>
      <c r="D64" s="110">
        <v>14</v>
      </c>
      <c r="E64" s="65"/>
      <c r="F64" s="69" t="s">
        <v>110</v>
      </c>
      <c r="G64" s="65"/>
      <c r="H64" s="69" t="s">
        <v>110</v>
      </c>
      <c r="I64" s="65"/>
      <c r="J64" s="69">
        <v>-286518</v>
      </c>
      <c r="K64" s="65"/>
      <c r="L64" s="69" t="s">
        <v>110</v>
      </c>
    </row>
    <row r="65" spans="1:12" s="5" customFormat="1" ht="20.399999999999999">
      <c r="A65" s="240"/>
      <c r="B65" s="239"/>
      <c r="C65" s="239" t="s">
        <v>237</v>
      </c>
      <c r="D65" s="110">
        <v>10</v>
      </c>
      <c r="E65" s="65"/>
      <c r="F65" s="69" t="s">
        <v>110</v>
      </c>
      <c r="G65" s="65"/>
      <c r="H65" s="69" t="s">
        <v>110</v>
      </c>
      <c r="I65" s="65"/>
      <c r="J65" s="69">
        <v>-888048</v>
      </c>
      <c r="K65" s="65"/>
      <c r="L65" s="69" t="s">
        <v>110</v>
      </c>
    </row>
    <row r="66" spans="1:12" s="5" customFormat="1">
      <c r="A66" s="239"/>
      <c r="B66" s="239"/>
      <c r="C66" s="237" t="s">
        <v>122</v>
      </c>
      <c r="D66" s="113">
        <v>5.2</v>
      </c>
      <c r="E66" s="68"/>
      <c r="F66" s="68">
        <v>-1707162</v>
      </c>
      <c r="G66" s="67"/>
      <c r="H66" s="68">
        <v>-1397220</v>
      </c>
      <c r="I66" s="66"/>
      <c r="J66" s="69">
        <v>-368</v>
      </c>
      <c r="K66" s="66"/>
      <c r="L66" s="68">
        <v>-7087</v>
      </c>
    </row>
    <row r="67" spans="1:12" s="5" customFormat="1">
      <c r="A67" s="239"/>
      <c r="B67" s="239"/>
      <c r="C67" s="237" t="s">
        <v>161</v>
      </c>
      <c r="D67" s="112"/>
      <c r="E67" s="69"/>
      <c r="F67" s="69">
        <v>242</v>
      </c>
      <c r="G67" s="67"/>
      <c r="H67" s="69">
        <v>414</v>
      </c>
      <c r="I67" s="66"/>
      <c r="J67" s="69" t="s">
        <v>110</v>
      </c>
      <c r="K67" s="66"/>
      <c r="L67" s="69" t="s">
        <v>110</v>
      </c>
    </row>
    <row r="68" spans="1:12" s="5" customFormat="1" ht="20.399999999999999">
      <c r="A68" s="240"/>
      <c r="B68" s="239"/>
      <c r="C68" s="239" t="s">
        <v>121</v>
      </c>
      <c r="D68" s="113">
        <v>5.2</v>
      </c>
      <c r="E68" s="68"/>
      <c r="F68" s="68">
        <v>-6370</v>
      </c>
      <c r="G68" s="65"/>
      <c r="H68" s="68">
        <v>-19672</v>
      </c>
      <c r="I68" s="65"/>
      <c r="J68" s="71">
        <v>-3768</v>
      </c>
      <c r="K68" s="65"/>
      <c r="L68" s="71">
        <v>-4413</v>
      </c>
    </row>
    <row r="69" spans="1:12" s="5" customFormat="1" ht="20.399999999999999">
      <c r="A69" s="240"/>
      <c r="B69" s="239"/>
      <c r="C69" s="239" t="s">
        <v>160</v>
      </c>
      <c r="D69" s="112"/>
      <c r="E69" s="69"/>
      <c r="F69" s="69">
        <v>23022</v>
      </c>
      <c r="G69" s="67"/>
      <c r="H69" s="69">
        <v>5735</v>
      </c>
      <c r="I69" s="65"/>
      <c r="J69" s="69" t="s">
        <v>110</v>
      </c>
      <c r="K69" s="65"/>
      <c r="L69" s="69" t="s">
        <v>110</v>
      </c>
    </row>
    <row r="70" spans="1:12" s="5" customFormat="1">
      <c r="A70" s="239"/>
      <c r="B70" s="239"/>
      <c r="C70" s="237" t="s">
        <v>149</v>
      </c>
      <c r="D70" s="112"/>
      <c r="E70" s="69"/>
      <c r="F70" s="69" t="s">
        <v>110</v>
      </c>
      <c r="G70" s="67"/>
      <c r="H70" s="69" t="s">
        <v>110</v>
      </c>
      <c r="I70" s="67"/>
      <c r="J70" s="69">
        <v>2002341</v>
      </c>
      <c r="K70" s="67"/>
      <c r="L70" s="68">
        <v>10097030</v>
      </c>
    </row>
    <row r="71" spans="1:12" s="5" customFormat="1">
      <c r="A71" s="239"/>
      <c r="B71" s="239"/>
      <c r="C71" s="237" t="s">
        <v>123</v>
      </c>
      <c r="D71" s="112"/>
      <c r="E71" s="69"/>
      <c r="F71" s="69" t="s">
        <v>110</v>
      </c>
      <c r="G71" s="67"/>
      <c r="H71" s="69" t="s">
        <v>110</v>
      </c>
      <c r="I71" s="67"/>
      <c r="J71" s="68">
        <v>-1721515</v>
      </c>
      <c r="K71" s="67"/>
      <c r="L71" s="68">
        <v>-5377757</v>
      </c>
    </row>
    <row r="72" spans="1:12" s="5" customFormat="1">
      <c r="A72" s="239"/>
      <c r="B72" s="239"/>
      <c r="C72" s="237" t="s">
        <v>232</v>
      </c>
      <c r="D72" s="112"/>
      <c r="E72" s="69"/>
      <c r="F72" s="69">
        <v>-510</v>
      </c>
      <c r="G72" s="67"/>
      <c r="H72" s="69" t="s">
        <v>110</v>
      </c>
      <c r="I72" s="67"/>
      <c r="J72" s="69" t="s">
        <v>110</v>
      </c>
      <c r="K72" s="67"/>
      <c r="L72" s="69" t="s">
        <v>110</v>
      </c>
    </row>
    <row r="73" spans="1:12" s="5" customFormat="1">
      <c r="A73" s="239"/>
      <c r="B73" s="239"/>
      <c r="C73" s="237" t="s">
        <v>158</v>
      </c>
      <c r="D73" s="142"/>
      <c r="E73" s="69"/>
      <c r="F73" s="69">
        <v>18301</v>
      </c>
      <c r="G73" s="67"/>
      <c r="H73" s="68">
        <v>46016</v>
      </c>
      <c r="I73" s="67"/>
      <c r="J73" s="68">
        <v>732450</v>
      </c>
      <c r="K73" s="67"/>
      <c r="L73" s="68">
        <v>467388</v>
      </c>
    </row>
    <row r="74" spans="1:12" s="5" customFormat="1" ht="20.399999999999999">
      <c r="A74" s="240" t="s">
        <v>159</v>
      </c>
      <c r="B74" s="240"/>
      <c r="C74" s="240"/>
      <c r="D74" s="115"/>
      <c r="E74" s="76"/>
      <c r="F74" s="74">
        <f>SUM(F62:F73)</f>
        <v>-1611761</v>
      </c>
      <c r="G74" s="76"/>
      <c r="H74" s="74">
        <f>SUM(H62:H73)</f>
        <v>-1322648</v>
      </c>
      <c r="I74" s="76"/>
      <c r="J74" s="74">
        <f>SUM(J62:J73)</f>
        <v>-104710</v>
      </c>
      <c r="K74" s="76"/>
      <c r="L74" s="74">
        <f>SUM(L62:L73)</f>
        <v>5217240</v>
      </c>
    </row>
    <row r="75" spans="1:12" s="5" customFormat="1" ht="20.399999999999999">
      <c r="A75" s="240" t="s">
        <v>124</v>
      </c>
      <c r="B75" s="239"/>
      <c r="C75" s="239"/>
      <c r="D75" s="116"/>
      <c r="E75" s="61"/>
      <c r="F75" s="61"/>
      <c r="G75" s="62"/>
      <c r="H75" s="61"/>
      <c r="I75" s="62"/>
      <c r="J75" s="61"/>
      <c r="K75" s="62"/>
      <c r="L75" s="61"/>
    </row>
    <row r="76" spans="1:12" s="5" customFormat="1" ht="20.399999999999999">
      <c r="A76" s="240"/>
      <c r="B76" s="239"/>
      <c r="C76" s="239" t="s">
        <v>172</v>
      </c>
      <c r="D76" s="113">
        <v>5.3</v>
      </c>
      <c r="E76" s="66"/>
      <c r="F76" s="69">
        <v>1683210</v>
      </c>
      <c r="G76" s="62"/>
      <c r="H76" s="69">
        <v>-2629991</v>
      </c>
      <c r="I76" s="67"/>
      <c r="J76" s="68">
        <v>1718882</v>
      </c>
      <c r="K76" s="67"/>
      <c r="L76" s="69">
        <v>-2475792</v>
      </c>
    </row>
    <row r="77" spans="1:12" s="5" customFormat="1">
      <c r="A77" s="239"/>
      <c r="B77" s="239"/>
      <c r="C77" s="239" t="s">
        <v>162</v>
      </c>
      <c r="D77" s="113">
        <v>5.3</v>
      </c>
      <c r="E77" s="69"/>
      <c r="F77" s="69">
        <v>86170</v>
      </c>
      <c r="G77" s="67"/>
      <c r="H77" s="69" t="s">
        <v>110</v>
      </c>
      <c r="I77" s="67"/>
      <c r="J77" s="69">
        <v>508259</v>
      </c>
      <c r="K77" s="67"/>
      <c r="L77" s="69">
        <v>1111352</v>
      </c>
    </row>
    <row r="78" spans="1:12" s="5" customFormat="1">
      <c r="A78" s="239"/>
      <c r="B78" s="239"/>
      <c r="C78" s="239" t="s">
        <v>163</v>
      </c>
      <c r="D78" s="113">
        <v>5.3</v>
      </c>
      <c r="E78" s="66"/>
      <c r="F78" s="69" t="s">
        <v>110</v>
      </c>
      <c r="G78" s="67"/>
      <c r="H78" s="69" t="s">
        <v>110</v>
      </c>
      <c r="I78" s="67"/>
      <c r="J78" s="69">
        <v>-104736</v>
      </c>
      <c r="K78" s="67"/>
      <c r="L78" s="69">
        <v>-2511472</v>
      </c>
    </row>
    <row r="79" spans="1:12" s="5" customFormat="1">
      <c r="A79" s="239"/>
      <c r="B79" s="239"/>
      <c r="C79" s="239" t="s">
        <v>125</v>
      </c>
      <c r="D79" s="113">
        <v>5.3</v>
      </c>
      <c r="E79" s="66"/>
      <c r="F79" s="69">
        <v>389095</v>
      </c>
      <c r="G79" s="67"/>
      <c r="H79" s="69">
        <v>861700</v>
      </c>
      <c r="I79" s="78"/>
      <c r="J79" s="69">
        <v>338095</v>
      </c>
      <c r="K79" s="78"/>
      <c r="L79" s="69">
        <v>320000</v>
      </c>
    </row>
    <row r="80" spans="1:12" s="5" customFormat="1" ht="20.399999999999999">
      <c r="A80" s="240"/>
      <c r="B80" s="239"/>
      <c r="C80" s="239" t="s">
        <v>126</v>
      </c>
      <c r="D80" s="113">
        <v>5.3</v>
      </c>
      <c r="E80" s="66"/>
      <c r="F80" s="69">
        <v>-327275</v>
      </c>
      <c r="G80" s="67"/>
      <c r="H80" s="69">
        <v>-917050</v>
      </c>
      <c r="I80" s="67"/>
      <c r="J80" s="69">
        <v>-317275</v>
      </c>
      <c r="K80" s="67"/>
      <c r="L80" s="69">
        <v>-182100</v>
      </c>
    </row>
    <row r="81" spans="1:12" s="10" customFormat="1" ht="20.399999999999999">
      <c r="A81" s="239"/>
      <c r="B81" s="239"/>
      <c r="C81" s="239" t="s">
        <v>164</v>
      </c>
      <c r="D81" s="113">
        <v>5.3</v>
      </c>
      <c r="E81" s="66"/>
      <c r="F81" s="69">
        <v>29921</v>
      </c>
      <c r="G81" s="67"/>
      <c r="H81" s="69">
        <v>2778324</v>
      </c>
      <c r="I81" s="75"/>
      <c r="J81" s="69">
        <v>29921</v>
      </c>
      <c r="K81" s="67"/>
      <c r="L81" s="69">
        <v>314607</v>
      </c>
    </row>
    <row r="82" spans="1:12" s="10" customFormat="1" ht="20.399999999999999">
      <c r="A82" s="240"/>
      <c r="B82" s="239"/>
      <c r="C82" s="239" t="s">
        <v>127</v>
      </c>
      <c r="D82" s="113">
        <v>5.3</v>
      </c>
      <c r="E82" s="66"/>
      <c r="F82" s="69">
        <v>-1894955</v>
      </c>
      <c r="G82" s="67"/>
      <c r="H82" s="69">
        <v>-1951211</v>
      </c>
      <c r="I82" s="75"/>
      <c r="J82" s="71">
        <v>-583547</v>
      </c>
      <c r="K82" s="67"/>
      <c r="L82" s="71">
        <v>-455020</v>
      </c>
    </row>
    <row r="83" spans="1:12" s="10" customFormat="1" ht="20.399999999999999">
      <c r="A83" s="240"/>
      <c r="B83" s="239"/>
      <c r="C83" s="239" t="s">
        <v>233</v>
      </c>
      <c r="D83" s="113" t="s">
        <v>236</v>
      </c>
      <c r="E83" s="66"/>
      <c r="F83" s="69">
        <v>785100</v>
      </c>
      <c r="G83" s="67"/>
      <c r="H83" s="71" t="s">
        <v>110</v>
      </c>
      <c r="I83" s="67"/>
      <c r="J83" s="69">
        <v>785100</v>
      </c>
      <c r="K83" s="67"/>
      <c r="L83" s="71" t="s">
        <v>110</v>
      </c>
    </row>
    <row r="84" spans="1:12" s="10" customFormat="1" ht="20.399999999999999">
      <c r="A84" s="240"/>
      <c r="B84" s="239"/>
      <c r="C84" s="239" t="s">
        <v>234</v>
      </c>
      <c r="D84" s="113" t="s">
        <v>236</v>
      </c>
      <c r="E84" s="66"/>
      <c r="F84" s="69">
        <v>-1500000</v>
      </c>
      <c r="G84" s="67"/>
      <c r="H84" s="71" t="s">
        <v>110</v>
      </c>
      <c r="I84" s="67"/>
      <c r="J84" s="69">
        <v>-1500000</v>
      </c>
      <c r="K84" s="67"/>
      <c r="L84" s="71" t="s">
        <v>110</v>
      </c>
    </row>
    <row r="85" spans="1:12" s="10" customFormat="1" ht="20.399999999999999">
      <c r="A85" s="240"/>
      <c r="B85" s="239"/>
      <c r="C85" s="239" t="s">
        <v>223</v>
      </c>
      <c r="D85" s="113"/>
      <c r="E85" s="66"/>
      <c r="F85" s="71" t="s">
        <v>110</v>
      </c>
      <c r="G85" s="67"/>
      <c r="H85" s="69">
        <v>12329</v>
      </c>
      <c r="I85" s="75"/>
      <c r="J85" s="71" t="s">
        <v>110</v>
      </c>
      <c r="K85" s="67"/>
      <c r="L85" s="71" t="s">
        <v>110</v>
      </c>
    </row>
    <row r="86" spans="1:12" s="10" customFormat="1" ht="20.399999999999999">
      <c r="A86" s="240"/>
      <c r="B86" s="239"/>
      <c r="C86" s="239" t="s">
        <v>224</v>
      </c>
      <c r="D86" s="113"/>
      <c r="E86" s="66"/>
      <c r="F86" s="71" t="s">
        <v>110</v>
      </c>
      <c r="G86" s="67"/>
      <c r="H86" s="69">
        <v>1795917</v>
      </c>
      <c r="I86" s="75"/>
      <c r="J86" s="71" t="s">
        <v>110</v>
      </c>
      <c r="K86" s="67"/>
      <c r="L86" s="71" t="s">
        <v>110</v>
      </c>
    </row>
    <row r="87" spans="1:12" s="10" customFormat="1" ht="20.399999999999999">
      <c r="A87" s="239"/>
      <c r="B87" s="239"/>
      <c r="C87" s="239" t="s">
        <v>128</v>
      </c>
      <c r="D87" s="117"/>
      <c r="E87" s="66"/>
      <c r="F87" s="71">
        <v>-1970276</v>
      </c>
      <c r="G87" s="67"/>
      <c r="H87" s="69">
        <v>-1719637</v>
      </c>
      <c r="I87" s="67"/>
      <c r="J87" s="68">
        <v>-1083739</v>
      </c>
      <c r="K87" s="67"/>
      <c r="L87" s="68">
        <v>-974706</v>
      </c>
    </row>
    <row r="88" spans="1:12" s="10" customFormat="1" ht="20.399999999999999">
      <c r="A88" s="239"/>
      <c r="B88" s="239"/>
      <c r="C88" s="239" t="s">
        <v>165</v>
      </c>
      <c r="D88" s="113">
        <v>5.3</v>
      </c>
      <c r="E88" s="66"/>
      <c r="F88" s="69">
        <v>-49428</v>
      </c>
      <c r="G88" s="67"/>
      <c r="H88" s="69">
        <v>-44391</v>
      </c>
      <c r="I88" s="67"/>
      <c r="J88" s="68">
        <v>-15105</v>
      </c>
      <c r="K88" s="67"/>
      <c r="L88" s="68">
        <v>-14999</v>
      </c>
    </row>
    <row r="89" spans="1:12" s="10" customFormat="1" ht="20.399999999999999">
      <c r="A89" s="239"/>
      <c r="B89" s="239"/>
      <c r="C89" s="239" t="s">
        <v>220</v>
      </c>
      <c r="D89" s="113"/>
      <c r="E89" s="66"/>
      <c r="F89" s="71">
        <v>-48945</v>
      </c>
      <c r="G89" s="67"/>
      <c r="H89" s="69">
        <v>-112109</v>
      </c>
      <c r="I89" s="67"/>
      <c r="J89" s="71" t="s">
        <v>110</v>
      </c>
      <c r="K89" s="67"/>
      <c r="L89" s="71" t="s">
        <v>110</v>
      </c>
    </row>
    <row r="90" spans="1:12" s="10" customFormat="1" ht="20.399999999999999">
      <c r="A90" s="240" t="s">
        <v>203</v>
      </c>
      <c r="B90" s="240"/>
      <c r="C90" s="240"/>
      <c r="D90" s="115"/>
      <c r="E90" s="76"/>
      <c r="F90" s="74">
        <f>SUM(F76:F89)</f>
        <v>-2817383</v>
      </c>
      <c r="G90" s="240"/>
      <c r="H90" s="74">
        <f>SUM(H76:H89)</f>
        <v>-1926119</v>
      </c>
      <c r="I90" s="240"/>
      <c r="J90" s="74">
        <f>SUM(J76:J89)</f>
        <v>-224145</v>
      </c>
      <c r="K90" s="240"/>
      <c r="L90" s="74">
        <f>SUM(L76:L88)</f>
        <v>-4868130</v>
      </c>
    </row>
    <row r="91" spans="1:12" s="10" customFormat="1" ht="20.399999999999999">
      <c r="A91" s="240"/>
      <c r="B91" s="240"/>
      <c r="C91" s="240"/>
      <c r="D91" s="115"/>
      <c r="E91" s="76"/>
      <c r="F91" s="76"/>
      <c r="G91" s="240"/>
      <c r="H91" s="76"/>
      <c r="I91" s="240"/>
      <c r="J91" s="76"/>
      <c r="K91" s="240"/>
      <c r="L91" s="76"/>
    </row>
    <row r="92" spans="1:12" s="10" customFormat="1" ht="20.399999999999999">
      <c r="A92" s="240" t="s">
        <v>225</v>
      </c>
      <c r="B92" s="240"/>
      <c r="C92" s="240"/>
      <c r="D92" s="115"/>
      <c r="E92" s="76"/>
      <c r="F92" s="76">
        <f>SUM(F40+F74+F90)</f>
        <v>372530</v>
      </c>
      <c r="G92" s="75"/>
      <c r="H92" s="76">
        <f>SUM(H40+H74+H90)</f>
        <v>-163937</v>
      </c>
      <c r="I92" s="75"/>
      <c r="J92" s="76">
        <f>SUM(J40+J74+J90)</f>
        <v>89818</v>
      </c>
      <c r="K92" s="75"/>
      <c r="L92" s="76">
        <f>SUM(L40+L74+L90)</f>
        <v>128553</v>
      </c>
    </row>
    <row r="93" spans="1:12" s="10" customFormat="1" ht="20.399999999999999">
      <c r="A93" s="239" t="s">
        <v>189</v>
      </c>
      <c r="B93" s="239"/>
      <c r="C93" s="239"/>
      <c r="D93" s="113">
        <v>5.0999999999999996</v>
      </c>
      <c r="E93" s="66"/>
      <c r="F93" s="68">
        <f>'BS-T  (2)'!I13</f>
        <v>1023923</v>
      </c>
      <c r="G93" s="66"/>
      <c r="H93" s="68">
        <v>2123420</v>
      </c>
      <c r="I93" s="66"/>
      <c r="J93" s="68">
        <f>'BS-T  (2)'!M13</f>
        <v>46213</v>
      </c>
      <c r="K93" s="66"/>
      <c r="L93" s="68">
        <v>363641</v>
      </c>
    </row>
    <row r="94" spans="1:12" s="10" customFormat="1" ht="21" thickBot="1">
      <c r="A94" s="240" t="s">
        <v>190</v>
      </c>
      <c r="B94" s="240"/>
      <c r="C94" s="240"/>
      <c r="D94" s="113">
        <v>5.0999999999999996</v>
      </c>
      <c r="E94" s="76"/>
      <c r="F94" s="79">
        <f>SUM(F92:F93)</f>
        <v>1396453</v>
      </c>
      <c r="G94" s="76"/>
      <c r="H94" s="79">
        <f>SUM(H92:H93)</f>
        <v>1959483</v>
      </c>
      <c r="I94" s="76"/>
      <c r="J94" s="79">
        <f>SUM(J92:J93)</f>
        <v>136031</v>
      </c>
      <c r="K94" s="76"/>
      <c r="L94" s="79">
        <f>SUM(L92:L93)</f>
        <v>492194</v>
      </c>
    </row>
    <row r="95" spans="1:12" ht="20.55" customHeight="1" thickTop="1">
      <c r="A95" s="240"/>
      <c r="B95" s="240"/>
      <c r="C95" s="240"/>
      <c r="D95" s="115"/>
      <c r="E95" s="76"/>
      <c r="F95" s="76"/>
      <c r="G95" s="76"/>
      <c r="H95" s="76"/>
      <c r="I95" s="76"/>
      <c r="J95" s="76"/>
      <c r="K95" s="76"/>
      <c r="L95" s="76"/>
    </row>
    <row r="96" spans="1:12" ht="20.55" customHeight="1">
      <c r="A96" s="240"/>
      <c r="B96" s="240"/>
      <c r="C96" s="240"/>
      <c r="D96" s="115"/>
      <c r="E96" s="76"/>
      <c r="F96" s="76"/>
      <c r="G96" s="76"/>
      <c r="H96" s="76"/>
      <c r="I96" s="76"/>
      <c r="J96" s="76"/>
      <c r="K96" s="76"/>
      <c r="L96" s="76"/>
    </row>
    <row r="97" spans="1:12" ht="20.55" customHeight="1">
      <c r="A97" s="240"/>
      <c r="B97" s="240"/>
      <c r="C97" s="240"/>
      <c r="D97" s="115"/>
      <c r="E97" s="76"/>
      <c r="F97" s="76"/>
      <c r="G97" s="76"/>
      <c r="H97" s="76"/>
      <c r="I97" s="76"/>
      <c r="J97" s="76"/>
      <c r="K97" s="76"/>
      <c r="L97" s="76"/>
    </row>
    <row r="98" spans="1:12" ht="20.55" customHeight="1">
      <c r="A98" s="240"/>
      <c r="B98" s="240"/>
      <c r="C98" s="240"/>
      <c r="D98" s="115"/>
      <c r="E98" s="76"/>
      <c r="F98" s="76"/>
      <c r="G98" s="76"/>
      <c r="H98" s="76"/>
      <c r="I98" s="76"/>
      <c r="J98" s="76"/>
      <c r="K98" s="76"/>
      <c r="L98" s="76"/>
    </row>
    <row r="99" spans="1:12" ht="20.55" customHeight="1">
      <c r="A99" s="240"/>
      <c r="B99" s="240"/>
      <c r="C99" s="240"/>
      <c r="D99" s="115"/>
      <c r="E99" s="76"/>
      <c r="F99" s="76"/>
      <c r="G99" s="76"/>
      <c r="H99" s="76"/>
      <c r="I99" s="76"/>
      <c r="J99" s="76"/>
      <c r="K99" s="76"/>
      <c r="L99" s="76"/>
    </row>
    <row r="100" spans="1:12" ht="20.55" customHeight="1">
      <c r="A100" s="240"/>
      <c r="B100" s="240"/>
      <c r="C100" s="240"/>
      <c r="D100" s="115"/>
      <c r="E100" s="76"/>
      <c r="F100" s="76"/>
      <c r="G100" s="76"/>
      <c r="H100" s="76"/>
      <c r="I100" s="76"/>
      <c r="J100" s="76"/>
      <c r="K100" s="76"/>
      <c r="L100" s="76"/>
    </row>
    <row r="101" spans="1:12" ht="20.55" customHeight="1">
      <c r="A101" s="240"/>
      <c r="B101" s="240"/>
      <c r="C101" s="240"/>
      <c r="D101" s="115"/>
      <c r="E101" s="76"/>
      <c r="F101" s="76"/>
      <c r="G101" s="76"/>
      <c r="H101" s="76"/>
      <c r="I101" s="76"/>
      <c r="J101" s="76"/>
      <c r="K101" s="76"/>
      <c r="L101" s="76"/>
    </row>
    <row r="102" spans="1:12" ht="20.55" customHeight="1">
      <c r="A102" s="240"/>
      <c r="B102" s="240"/>
      <c r="C102" s="240"/>
      <c r="D102" s="115"/>
      <c r="E102" s="76"/>
      <c r="F102" s="76"/>
      <c r="G102" s="76"/>
      <c r="H102" s="76"/>
      <c r="I102" s="76"/>
      <c r="J102" s="76"/>
      <c r="K102" s="76"/>
      <c r="L102" s="76"/>
    </row>
    <row r="103" spans="1:12" ht="20.55" customHeight="1">
      <c r="A103" s="129" t="s">
        <v>193</v>
      </c>
      <c r="B103" s="240"/>
      <c r="C103" s="240"/>
      <c r="D103" s="115"/>
      <c r="E103" s="76"/>
      <c r="F103" s="76"/>
      <c r="G103" s="76"/>
      <c r="H103" s="76"/>
      <c r="I103" s="76"/>
      <c r="J103" s="76"/>
      <c r="K103" s="76"/>
      <c r="L103" s="76"/>
    </row>
    <row r="104" spans="1:12" ht="20.55" customHeight="1">
      <c r="A104" s="240"/>
      <c r="B104" s="240"/>
      <c r="C104" s="240"/>
      <c r="D104" s="115"/>
      <c r="E104" s="76"/>
      <c r="F104" s="76"/>
      <c r="G104" s="76"/>
      <c r="H104" s="76"/>
      <c r="I104" s="76"/>
      <c r="J104" s="76"/>
      <c r="K104" s="76"/>
      <c r="L104" s="76"/>
    </row>
    <row r="105" spans="1:12" ht="20.55" customHeight="1">
      <c r="A105" s="240"/>
      <c r="B105" s="240"/>
      <c r="C105" s="240"/>
      <c r="D105" s="115"/>
      <c r="E105" s="76"/>
      <c r="F105" s="76"/>
      <c r="G105" s="76"/>
      <c r="H105" s="76"/>
      <c r="I105" s="76"/>
      <c r="J105" s="76"/>
      <c r="K105" s="76"/>
      <c r="L105" s="76"/>
    </row>
    <row r="106" spans="1:12" ht="20.55" customHeight="1">
      <c r="B106" s="240"/>
      <c r="C106" s="240"/>
      <c r="D106" s="115"/>
      <c r="E106" s="76"/>
      <c r="F106" s="76"/>
      <c r="G106" s="76"/>
      <c r="H106" s="76"/>
      <c r="I106" s="76"/>
      <c r="J106" s="76"/>
      <c r="K106" s="76"/>
      <c r="L106" s="76"/>
    </row>
    <row r="107" spans="1:12" ht="20.55" customHeight="1">
      <c r="A107" s="240"/>
      <c r="B107" s="240"/>
      <c r="C107" s="240"/>
      <c r="D107" s="115"/>
      <c r="E107" s="76"/>
      <c r="F107" s="76"/>
      <c r="G107" s="76"/>
      <c r="H107" s="76"/>
      <c r="I107" s="76"/>
      <c r="J107" s="76"/>
      <c r="K107" s="76"/>
      <c r="L107" s="76"/>
    </row>
    <row r="108" spans="1:12" ht="20.55" customHeight="1">
      <c r="B108" s="236"/>
      <c r="C108" s="236"/>
      <c r="D108" s="236"/>
      <c r="E108" s="236"/>
      <c r="F108" s="242"/>
      <c r="G108" s="236"/>
      <c r="H108" s="236"/>
      <c r="I108" s="236"/>
      <c r="J108" s="236"/>
      <c r="K108" s="236"/>
      <c r="L108" s="236"/>
    </row>
    <row r="109" spans="1:12" ht="20.55" customHeight="1">
      <c r="B109" s="236"/>
      <c r="C109" s="236"/>
      <c r="D109" s="236"/>
      <c r="E109" s="236"/>
      <c r="F109" s="243"/>
      <c r="G109" s="236"/>
      <c r="H109" s="236"/>
      <c r="I109" s="236"/>
      <c r="J109" s="243"/>
      <c r="K109" s="236"/>
      <c r="L109" s="236"/>
    </row>
    <row r="110" spans="1:12" ht="20.55" customHeight="1">
      <c r="B110" s="236"/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</row>
    <row r="111" spans="1:12" ht="20.55" customHeight="1"/>
    <row r="112" spans="1:12" ht="19.05" customHeight="1"/>
    <row r="113" spans="4:12" ht="19.05" customHeight="1">
      <c r="D113" s="40"/>
      <c r="E113" s="40"/>
      <c r="F113" s="40"/>
      <c r="H113" s="40"/>
      <c r="J113" s="40"/>
      <c r="L113" s="40"/>
    </row>
    <row r="114" spans="4:12" ht="19.05" customHeight="1"/>
    <row r="115" spans="4:12" ht="19.05" customHeight="1"/>
    <row r="116" spans="4:12" ht="19.05" customHeight="1"/>
    <row r="117" spans="4:12" ht="19.05" customHeight="1"/>
    <row r="118" spans="4:12" ht="19.05" customHeight="1"/>
    <row r="119" spans="4:12" ht="19.05" customHeight="1"/>
    <row r="120" spans="4:12" ht="19.05" customHeight="1"/>
    <row r="121" spans="4:12" ht="19.05" customHeight="1"/>
    <row r="122" spans="4:12" ht="19.05" customHeight="1"/>
    <row r="123" spans="4:12" ht="19.05" customHeight="1"/>
    <row r="124" spans="4:12" ht="19.05" customHeight="1"/>
  </sheetData>
  <mergeCells count="14">
    <mergeCell ref="A1:L1"/>
    <mergeCell ref="A2:L2"/>
    <mergeCell ref="A3:L3"/>
    <mergeCell ref="F5:L5"/>
    <mergeCell ref="F7:H7"/>
    <mergeCell ref="J7:L7"/>
    <mergeCell ref="A4:L4"/>
    <mergeCell ref="A53:L53"/>
    <mergeCell ref="A54:L54"/>
    <mergeCell ref="A55:L55"/>
    <mergeCell ref="F57:L57"/>
    <mergeCell ref="F59:H59"/>
    <mergeCell ref="J59:L59"/>
    <mergeCell ref="A56:L56"/>
  </mergeCells>
  <pageMargins left="0.8" right="0.45" top="1" bottom="0.75" header="0.3" footer="0.3"/>
  <pageSetup paperSize="9" scale="69" firstPageNumber="3" fitToHeight="0" orientation="portrait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6A3E3B89BF5E4C9253BECE0569365D" ma:contentTypeVersion="4" ma:contentTypeDescription="Create a new document." ma:contentTypeScope="" ma:versionID="7b376e9353284ae6656f537d6136a3f8">
  <xsd:schema xmlns:xsd="http://www.w3.org/2001/XMLSchema" xmlns:xs="http://www.w3.org/2001/XMLSchema" xmlns:p="http://schemas.microsoft.com/office/2006/metadata/properties" xmlns:ns2="7e44e7a3-ee90-4038-b5b3-a56855577e95" targetNamespace="http://schemas.microsoft.com/office/2006/metadata/properties" ma:root="true" ma:fieldsID="4be3a3d1ff54a2cf694dfac2768af29f" ns2:_="">
    <xsd:import namespace="7e44e7a3-ee90-4038-b5b3-a56855577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44e7a3-ee90-4038-b5b3-a56855577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E093E1-102A-431C-AC2A-317C0A160F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25BC1F-B592-424E-9A44-1A55E8FA9428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7e44e7a3-ee90-4038-b5b3-a56855577e9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032CFD9-2859-42FF-A72D-BE60B9590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44e7a3-ee90-4038-b5b3-a56855577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BS-T  (2)</vt:lpstr>
      <vt:lpstr>PL-T 3M</vt:lpstr>
      <vt:lpstr>PL-T 6M</vt:lpstr>
      <vt:lpstr>Change EQU Conso-T (3)</vt:lpstr>
      <vt:lpstr>Change EQU -T (2)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wannisa sosawang</dc:creator>
  <cp:lastModifiedBy>SUPER</cp:lastModifiedBy>
  <cp:lastPrinted>2024-08-13T02:51:31Z</cp:lastPrinted>
  <dcterms:created xsi:type="dcterms:W3CDTF">2021-02-17T14:33:03Z</dcterms:created>
  <dcterms:modified xsi:type="dcterms:W3CDTF">2024-08-14T14:19:29Z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0x010100806A3E3B89BF5E4C9253BECE0569365D</vt:lpwstr>
  </property>
</Properties>
</file>